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trollj01/Dropbox (NYU Langone Health)/Prototropy paper/elife_revisions/file upload/source data/"/>
    </mc:Choice>
  </mc:AlternateContent>
  <xr:revisionPtr revIDLastSave="0" documentId="13_ncr:1_{53D0D7CB-F854-6F4D-B90C-398B01B205E2}" xr6:coauthVersionLast="36" xr6:coauthVersionMax="36" xr10:uidLastSave="{00000000-0000-0000-0000-000000000000}"/>
  <bookViews>
    <workbookView xWindow="0" yWindow="500" windowWidth="25600" windowHeight="14480" xr2:uid="{00000000-000D-0000-FFFF-FFFF00000000}"/>
  </bookViews>
  <sheets>
    <sheet name="Field Meas.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Y1" i="2" l="1"/>
  <c r="Y6" i="2" s="1"/>
  <c r="X1" i="2"/>
  <c r="X6" i="2" s="1"/>
  <c r="W1" i="2"/>
  <c r="W6" i="2" s="1"/>
  <c r="V1" i="2"/>
  <c r="V6" i="2" s="1"/>
  <c r="U3" i="2"/>
  <c r="U8" i="2" s="1"/>
  <c r="U2" i="2"/>
  <c r="U7" i="2" s="1"/>
  <c r="M127" i="2"/>
  <c r="Q79" i="2" s="1"/>
  <c r="M122" i="2"/>
  <c r="Q76" i="2" s="1"/>
  <c r="M117" i="2"/>
  <c r="Q73" i="2" s="1"/>
  <c r="M112" i="2"/>
  <c r="Q70" i="2" s="1"/>
  <c r="M107" i="2"/>
  <c r="Q78" i="2" s="1"/>
  <c r="M102" i="2"/>
  <c r="Q75" i="2" s="1"/>
  <c r="M97" i="2"/>
  <c r="Q72" i="2" s="1"/>
  <c r="M92" i="2"/>
  <c r="Q69" i="2" s="1"/>
  <c r="M87" i="2"/>
  <c r="Q77" i="2" s="1"/>
  <c r="M82" i="2"/>
  <c r="Q74" i="2" s="1"/>
  <c r="M77" i="2"/>
  <c r="Q71" i="2" s="1"/>
  <c r="M72" i="2"/>
  <c r="Q68" i="2" s="1"/>
  <c r="M61" i="2"/>
  <c r="Q14" i="2" s="1"/>
  <c r="M56" i="2"/>
  <c r="Q11" i="2" s="1"/>
  <c r="M51" i="2"/>
  <c r="M46" i="2"/>
  <c r="Q5" i="2" s="1"/>
  <c r="M41" i="2"/>
  <c r="Q13" i="2" s="1"/>
  <c r="M36" i="2"/>
  <c r="Q10" i="2" s="1"/>
  <c r="M31" i="2"/>
  <c r="M26" i="2"/>
  <c r="Q4" i="2" s="1"/>
  <c r="M21" i="2"/>
  <c r="Q12" i="2" s="1"/>
  <c r="M11" i="2"/>
  <c r="Q6" i="2" s="1"/>
  <c r="Q7" i="2"/>
  <c r="Q8" i="2"/>
  <c r="M16" i="2"/>
  <c r="Q9" i="2" s="1"/>
  <c r="M6" i="2"/>
  <c r="Q3" i="2" s="1"/>
  <c r="S3" i="2" l="1"/>
  <c r="V7" i="2" s="1"/>
  <c r="S9" i="2"/>
  <c r="X7" i="2" s="1"/>
  <c r="R9" i="2"/>
  <c r="X2" i="2" s="1"/>
  <c r="R77" i="2"/>
  <c r="Y3" i="2" s="1"/>
  <c r="S77" i="2"/>
  <c r="Y8" i="2" s="1"/>
  <c r="S6" i="2"/>
  <c r="W7" i="2" s="1"/>
  <c r="R6" i="2"/>
  <c r="W2" i="2" s="1"/>
  <c r="S74" i="2"/>
  <c r="X8" i="2" s="1"/>
  <c r="R74" i="2"/>
  <c r="X3" i="2" s="1"/>
  <c r="S12" i="2"/>
  <c r="Y7" i="2" s="1"/>
  <c r="R12" i="2"/>
  <c r="Y2" i="2" s="1"/>
  <c r="S68" i="2"/>
  <c r="V8" i="2" s="1"/>
  <c r="R68" i="2"/>
  <c r="V3" i="2" s="1"/>
  <c r="S71" i="2"/>
  <c r="W8" i="2" s="1"/>
  <c r="R71" i="2"/>
  <c r="W3" i="2" s="1"/>
  <c r="R3" i="2"/>
  <c r="V2" i="2" s="1"/>
</calcChain>
</file>

<file path=xl/sharedStrings.xml><?xml version="1.0" encoding="utf-8"?>
<sst xmlns="http://schemas.openxmlformats.org/spreadsheetml/2006/main" count="463" uniqueCount="57">
  <si>
    <t>Item</t>
  </si>
  <si>
    <t>Source</t>
  </si>
  <si>
    <t>FieldID</t>
  </si>
  <si>
    <t>BinaryID</t>
  </si>
  <si>
    <t>ND.T</t>
  </si>
  <si>
    <t>ND.M</t>
  </si>
  <si>
    <t>ND.Z</t>
  </si>
  <si>
    <t>NumberObjects</t>
  </si>
  <si>
    <t>BinaryAreaFraction</t>
  </si>
  <si>
    <t>BinaryArea [µm²]</t>
  </si>
  <si>
    <t>StgPosX [µm]</t>
  </si>
  <si>
    <t>StgPosY [µm]</t>
  </si>
  <si>
    <t>proAB merged.nd2</t>
  </si>
  <si>
    <t>proab count (DAPI)</t>
  </si>
  <si>
    <t>N/A</t>
  </si>
  <si>
    <t>Feature</t>
  </si>
  <si>
    <t>Mean</t>
  </si>
  <si>
    <t>St.Dev</t>
  </si>
  <si>
    <t>Minimum</t>
  </si>
  <si>
    <t>Maximum</t>
  </si>
  <si>
    <t>a1</t>
    <phoneticPr fontId="2" type="noConversion"/>
  </si>
  <si>
    <t>a2</t>
    <phoneticPr fontId="2" type="noConversion"/>
  </si>
  <si>
    <t>a4</t>
    <phoneticPr fontId="2" type="noConversion"/>
  </si>
  <si>
    <t>b1</t>
    <phoneticPr fontId="2" type="noConversion"/>
  </si>
  <si>
    <t>b2</t>
    <phoneticPr fontId="2" type="noConversion"/>
  </si>
  <si>
    <t>c1</t>
    <phoneticPr fontId="2" type="noConversion"/>
  </si>
  <si>
    <t>c2</t>
    <phoneticPr fontId="2" type="noConversion"/>
  </si>
  <si>
    <t>c3</t>
    <phoneticPr fontId="2" type="noConversion"/>
  </si>
  <si>
    <t>c4</t>
    <phoneticPr fontId="2" type="noConversion"/>
  </si>
  <si>
    <t>a3</t>
    <phoneticPr fontId="2" type="noConversion"/>
  </si>
  <si>
    <t>b3</t>
    <phoneticPr fontId="2" type="noConversion"/>
  </si>
  <si>
    <t>b4</t>
    <phoneticPr fontId="2" type="noConversion"/>
  </si>
  <si>
    <t>proab mchr ctl.nd2</t>
  </si>
  <si>
    <t>proab mchr ctl count (DAPI)</t>
  </si>
  <si>
    <t>b1</t>
    <phoneticPr fontId="2" type="noConversion"/>
  </si>
  <si>
    <t>b2</t>
    <phoneticPr fontId="2" type="noConversion"/>
  </si>
  <si>
    <t>b3</t>
    <phoneticPr fontId="2" type="noConversion"/>
  </si>
  <si>
    <t>b4</t>
    <phoneticPr fontId="2" type="noConversion"/>
  </si>
  <si>
    <t>c1</t>
    <phoneticPr fontId="2" type="noConversion"/>
  </si>
  <si>
    <t>c2</t>
    <phoneticPr fontId="2" type="noConversion"/>
  </si>
  <si>
    <t>c3</t>
    <phoneticPr fontId="2" type="noConversion"/>
  </si>
  <si>
    <t>c4</t>
    <phoneticPr fontId="2" type="noConversion"/>
  </si>
  <si>
    <t>a1</t>
    <phoneticPr fontId="2" type="noConversion"/>
  </si>
  <si>
    <t>proAB</t>
    <phoneticPr fontId="2" type="noConversion"/>
  </si>
  <si>
    <t>mchr ctl</t>
    <phoneticPr fontId="2" type="noConversion"/>
  </si>
  <si>
    <t>stdev</t>
    <phoneticPr fontId="2" type="noConversion"/>
  </si>
  <si>
    <t>Well</t>
  </si>
  <si>
    <t>Count Sum</t>
  </si>
  <si>
    <t>pro-</t>
  </si>
  <si>
    <t>r1</t>
  </si>
  <si>
    <t>r2</t>
  </si>
  <si>
    <t>r3</t>
  </si>
  <si>
    <t>concentration</t>
  </si>
  <si>
    <t>replicate</t>
  </si>
  <si>
    <t>sum</t>
  </si>
  <si>
    <t>average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</si>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</sst>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33"/>
  <sheetViews>
    <sheetView tabSelected="1" zoomScale="75" workbookViewId="0">
      <selection activeCell="S18" sqref="S18"/>
    </sheetView>
  </sheetViews>
  <sheetFormatPr baseColWidth="10" defaultColWidth="8.83203125" defaultRowHeight="15" x14ac:dyDescent="0.2"/>
  <cols>
    <col min="2" max="2" width="20" customWidth="1"/>
    <col min="4" max="4" width="19.5" customWidth="1"/>
    <col min="8" max="8" width="19" customWidth="1"/>
    <col min="13" max="13" width="10.83203125" customWidth="1"/>
    <col min="15" max="15" width="12.33203125" customWidth="1"/>
  </cols>
  <sheetData>
    <row r="1" spans="1:2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L1" t="s">
        <v>46</v>
      </c>
      <c r="M1" t="s">
        <v>47</v>
      </c>
      <c r="O1" t="s">
        <v>43</v>
      </c>
      <c r="V1" t="str">
        <f>O3</f>
        <v>pro-</v>
      </c>
      <c r="W1" s="1">
        <f>O6</f>
        <v>0.01</v>
      </c>
      <c r="X1" s="1">
        <f>O9</f>
        <v>0.05</v>
      </c>
      <c r="Y1" s="1">
        <f>O12</f>
        <v>0.1</v>
      </c>
    </row>
    <row r="2" spans="1:25" x14ac:dyDescent="0.2">
      <c r="A2">
        <v>1</v>
      </c>
      <c r="B2" t="s">
        <v>12</v>
      </c>
      <c r="C2">
        <v>1</v>
      </c>
      <c r="D2" t="s">
        <v>13</v>
      </c>
      <c r="E2">
        <v>1</v>
      </c>
      <c r="F2">
        <v>1</v>
      </c>
      <c r="G2" t="s">
        <v>14</v>
      </c>
      <c r="H2">
        <v>913</v>
      </c>
      <c r="I2">
        <v>3.6999999999999998E-2</v>
      </c>
      <c r="J2">
        <v>66174.63</v>
      </c>
      <c r="O2" t="s">
        <v>52</v>
      </c>
      <c r="P2" t="s">
        <v>53</v>
      </c>
      <c r="Q2" t="s">
        <v>54</v>
      </c>
      <c r="R2" t="s">
        <v>55</v>
      </c>
      <c r="S2" t="s">
        <v>56</v>
      </c>
      <c r="U2" s="1" t="str">
        <f>O1</f>
        <v>proAB</v>
      </c>
      <c r="V2">
        <f>R3</f>
        <v>11783.333333333334</v>
      </c>
      <c r="W2">
        <f>R6</f>
        <v>13389.333333333334</v>
      </c>
      <c r="X2">
        <f>R9</f>
        <v>12053.333333333334</v>
      </c>
      <c r="Y2">
        <f>R12</f>
        <v>14310.333333333334</v>
      </c>
    </row>
    <row r="3" spans="1:25" x14ac:dyDescent="0.2">
      <c r="A3">
        <v>2</v>
      </c>
      <c r="B3" t="s">
        <v>12</v>
      </c>
      <c r="C3">
        <v>2</v>
      </c>
      <c r="D3" t="s">
        <v>13</v>
      </c>
      <c r="E3">
        <v>2</v>
      </c>
      <c r="F3">
        <v>1</v>
      </c>
      <c r="G3" t="s">
        <v>14</v>
      </c>
      <c r="H3">
        <v>2938</v>
      </c>
      <c r="I3">
        <v>0.121</v>
      </c>
      <c r="J3">
        <v>216255.81</v>
      </c>
      <c r="O3" t="s">
        <v>48</v>
      </c>
      <c r="P3" t="s">
        <v>49</v>
      </c>
      <c r="Q3">
        <f>M6</f>
        <v>12559</v>
      </c>
      <c r="R3">
        <f>AVERAGE(Q3:Q5)</f>
        <v>11783.333333333334</v>
      </c>
      <c r="S3">
        <f>(STDEV(Q3:Q5))/(SQRT(COUNT(Q3:Q5)))</f>
        <v>1367.0423467390399</v>
      </c>
      <c r="U3" s="1" t="str">
        <f>O66</f>
        <v>mchr ctl</v>
      </c>
      <c r="V3">
        <f>R68</f>
        <v>198.33333333333334</v>
      </c>
      <c r="W3">
        <f>R71</f>
        <v>399</v>
      </c>
      <c r="X3">
        <f>R74</f>
        <v>3727</v>
      </c>
      <c r="Y3">
        <f>R77</f>
        <v>12292.333333333334</v>
      </c>
    </row>
    <row r="4" spans="1:25" x14ac:dyDescent="0.2">
      <c r="A4">
        <v>3</v>
      </c>
      <c r="B4" t="s">
        <v>12</v>
      </c>
      <c r="C4">
        <v>3</v>
      </c>
      <c r="D4" t="s">
        <v>13</v>
      </c>
      <c r="E4">
        <v>3</v>
      </c>
      <c r="F4">
        <v>1</v>
      </c>
      <c r="G4" t="s">
        <v>14</v>
      </c>
      <c r="H4">
        <v>4036</v>
      </c>
      <c r="I4">
        <v>0.16600000000000001</v>
      </c>
      <c r="J4">
        <v>297739.61</v>
      </c>
      <c r="P4" t="s">
        <v>50</v>
      </c>
      <c r="Q4">
        <f>M26</f>
        <v>13666</v>
      </c>
      <c r="U4" s="1"/>
    </row>
    <row r="5" spans="1:25" x14ac:dyDescent="0.2">
      <c r="A5">
        <v>4</v>
      </c>
      <c r="B5" t="s">
        <v>12</v>
      </c>
      <c r="C5">
        <v>4</v>
      </c>
      <c r="D5" t="s">
        <v>13</v>
      </c>
      <c r="E5">
        <v>4</v>
      </c>
      <c r="F5">
        <v>1</v>
      </c>
      <c r="G5" t="s">
        <v>14</v>
      </c>
      <c r="H5">
        <v>5124</v>
      </c>
      <c r="I5">
        <v>0.21099999999999999</v>
      </c>
      <c r="J5">
        <v>378585.1</v>
      </c>
      <c r="P5" t="s">
        <v>51</v>
      </c>
      <c r="Q5">
        <f>M46</f>
        <v>9125</v>
      </c>
      <c r="U5" s="1"/>
    </row>
    <row r="6" spans="1:25" x14ac:dyDescent="0.2">
      <c r="A6">
        <v>5</v>
      </c>
      <c r="B6" t="s">
        <v>12</v>
      </c>
      <c r="C6">
        <v>5</v>
      </c>
      <c r="D6" t="s">
        <v>13</v>
      </c>
      <c r="E6">
        <v>5</v>
      </c>
      <c r="F6">
        <v>1</v>
      </c>
      <c r="G6" t="s">
        <v>14</v>
      </c>
      <c r="H6">
        <v>2296</v>
      </c>
      <c r="I6">
        <v>9.2999999999999999E-2</v>
      </c>
      <c r="J6">
        <v>167372.46</v>
      </c>
      <c r="L6" t="s">
        <v>20</v>
      </c>
      <c r="M6">
        <f>AVERAGE(H2+H14+H26+H38+H50)</f>
        <v>12559</v>
      </c>
      <c r="O6" s="1">
        <v>0.01</v>
      </c>
      <c r="P6" t="s">
        <v>49</v>
      </c>
      <c r="Q6">
        <f>M11</f>
        <v>14748</v>
      </c>
      <c r="R6">
        <f>AVERAGE(Q6:Q8)</f>
        <v>13389.333333333334</v>
      </c>
      <c r="S6">
        <f>(STDEV(Q6:Q8))/(SQRT(COUNT(Q6:Q8)))</f>
        <v>875.29372847696732</v>
      </c>
      <c r="U6" t="s">
        <v>45</v>
      </c>
      <c r="V6" t="str">
        <f>V1</f>
        <v>pro-</v>
      </c>
      <c r="W6">
        <f t="shared" ref="W6:Y6" si="0">W1</f>
        <v>0.01</v>
      </c>
      <c r="X6">
        <f t="shared" si="0"/>
        <v>0.05</v>
      </c>
      <c r="Y6">
        <f t="shared" si="0"/>
        <v>0.1</v>
      </c>
    </row>
    <row r="7" spans="1:25" x14ac:dyDescent="0.2">
      <c r="A7">
        <v>6</v>
      </c>
      <c r="B7" t="s">
        <v>12</v>
      </c>
      <c r="C7">
        <v>6</v>
      </c>
      <c r="D7" t="s">
        <v>13</v>
      </c>
      <c r="E7">
        <v>6</v>
      </c>
      <c r="F7">
        <v>1</v>
      </c>
      <c r="G7" t="s">
        <v>14</v>
      </c>
      <c r="H7">
        <v>2935</v>
      </c>
      <c r="I7">
        <v>0.12</v>
      </c>
      <c r="J7">
        <v>214487.19</v>
      </c>
      <c r="P7" t="s">
        <v>50</v>
      </c>
      <c r="Q7">
        <f>M31</f>
        <v>13666</v>
      </c>
      <c r="U7" s="1" t="str">
        <f>U2</f>
        <v>proAB</v>
      </c>
      <c r="V7">
        <f>S3</f>
        <v>1367.0423467390399</v>
      </c>
      <c r="W7">
        <f>S6</f>
        <v>875.29372847696732</v>
      </c>
      <c r="X7">
        <f>S9</f>
        <v>824.09735131502794</v>
      </c>
      <c r="Y7">
        <f>S12</f>
        <v>2445.6939937594616</v>
      </c>
    </row>
    <row r="8" spans="1:25" x14ac:dyDescent="0.2">
      <c r="A8">
        <v>7</v>
      </c>
      <c r="B8" t="s">
        <v>12</v>
      </c>
      <c r="C8">
        <v>7</v>
      </c>
      <c r="D8" t="s">
        <v>13</v>
      </c>
      <c r="E8">
        <v>7</v>
      </c>
      <c r="F8">
        <v>1</v>
      </c>
      <c r="G8" t="s">
        <v>14</v>
      </c>
      <c r="H8">
        <v>1033</v>
      </c>
      <c r="I8">
        <v>4.2000000000000003E-2</v>
      </c>
      <c r="J8">
        <v>75628.63</v>
      </c>
      <c r="P8" t="s">
        <v>51</v>
      </c>
      <c r="Q8">
        <f>M51</f>
        <v>11754</v>
      </c>
      <c r="U8" s="1" t="str">
        <f>U3</f>
        <v>mchr ctl</v>
      </c>
      <c r="V8">
        <f>S68</f>
        <v>65.261865672926575</v>
      </c>
      <c r="W8">
        <f>S71</f>
        <v>157.00106156753634</v>
      </c>
      <c r="X8">
        <f>S74</f>
        <v>1813.9719769978074</v>
      </c>
      <c r="Y8">
        <f>S77</f>
        <v>1062.9572480166428</v>
      </c>
    </row>
    <row r="9" spans="1:25" x14ac:dyDescent="0.2">
      <c r="A9">
        <v>8</v>
      </c>
      <c r="B9" t="s">
        <v>12</v>
      </c>
      <c r="C9">
        <v>8</v>
      </c>
      <c r="D9" t="s">
        <v>13</v>
      </c>
      <c r="E9">
        <v>8</v>
      </c>
      <c r="F9">
        <v>1</v>
      </c>
      <c r="G9" t="s">
        <v>14</v>
      </c>
      <c r="H9">
        <v>2482</v>
      </c>
      <c r="I9">
        <v>0.10199999999999999</v>
      </c>
      <c r="J9">
        <v>183815.79</v>
      </c>
      <c r="O9" s="1">
        <v>0.05</v>
      </c>
      <c r="P9" t="s">
        <v>49</v>
      </c>
      <c r="Q9">
        <f>M16</f>
        <v>13534</v>
      </c>
      <c r="R9">
        <f>AVERAGE(Q9:Q11)</f>
        <v>12053.333333333334</v>
      </c>
      <c r="S9">
        <f>(STDEV(Q9:Q11))/(SQRT(COUNT(Q9:Q11)))</f>
        <v>824.09735131502794</v>
      </c>
    </row>
    <row r="10" spans="1:25" x14ac:dyDescent="0.2">
      <c r="A10">
        <v>9</v>
      </c>
      <c r="B10" t="s">
        <v>12</v>
      </c>
      <c r="C10">
        <v>9</v>
      </c>
      <c r="D10" t="s">
        <v>13</v>
      </c>
      <c r="E10">
        <v>9</v>
      </c>
      <c r="F10">
        <v>1</v>
      </c>
      <c r="G10" t="s">
        <v>14</v>
      </c>
      <c r="H10">
        <v>1086</v>
      </c>
      <c r="I10">
        <v>4.3999999999999997E-2</v>
      </c>
      <c r="J10">
        <v>79497.850000000006</v>
      </c>
      <c r="P10" t="s">
        <v>50</v>
      </c>
      <c r="Q10">
        <f>M36</f>
        <v>11940</v>
      </c>
    </row>
    <row r="11" spans="1:25" x14ac:dyDescent="0.2">
      <c r="A11">
        <v>10</v>
      </c>
      <c r="B11" t="s">
        <v>12</v>
      </c>
      <c r="C11">
        <v>10</v>
      </c>
      <c r="D11" t="s">
        <v>13</v>
      </c>
      <c r="E11">
        <v>10</v>
      </c>
      <c r="F11">
        <v>1</v>
      </c>
      <c r="G11" t="s">
        <v>14</v>
      </c>
      <c r="H11">
        <v>3963</v>
      </c>
      <c r="I11">
        <v>0.16200000000000001</v>
      </c>
      <c r="J11">
        <v>291150.73</v>
      </c>
      <c r="L11" t="s">
        <v>21</v>
      </c>
      <c r="M11">
        <f>AVERAGE(H3+H15+H27+H39+H51)</f>
        <v>14748</v>
      </c>
      <c r="P11" t="s">
        <v>51</v>
      </c>
      <c r="Q11">
        <f>M56</f>
        <v>10686</v>
      </c>
    </row>
    <row r="12" spans="1:25" x14ac:dyDescent="0.2">
      <c r="A12">
        <v>11</v>
      </c>
      <c r="B12" t="s">
        <v>12</v>
      </c>
      <c r="C12">
        <v>11</v>
      </c>
      <c r="D12" t="s">
        <v>13</v>
      </c>
      <c r="E12">
        <v>11</v>
      </c>
      <c r="F12">
        <v>1</v>
      </c>
      <c r="G12" t="s">
        <v>14</v>
      </c>
      <c r="H12">
        <v>1361</v>
      </c>
      <c r="I12">
        <v>5.5E-2</v>
      </c>
      <c r="J12">
        <v>98289.07</v>
      </c>
      <c r="O12" s="1">
        <v>0.1</v>
      </c>
      <c r="P12" t="s">
        <v>49</v>
      </c>
      <c r="Q12">
        <f>M21</f>
        <v>17277</v>
      </c>
      <c r="R12">
        <f>AVERAGE(Q12:Q14)</f>
        <v>14310.333333333334</v>
      </c>
      <c r="S12">
        <f>(STDEV(Q12:Q14))/(SQRT(COUNT(Q12:Q14)))</f>
        <v>2445.6939937594616</v>
      </c>
    </row>
    <row r="13" spans="1:25" x14ac:dyDescent="0.2">
      <c r="A13">
        <v>12</v>
      </c>
      <c r="B13" t="s">
        <v>12</v>
      </c>
      <c r="C13">
        <v>12</v>
      </c>
      <c r="D13" t="s">
        <v>13</v>
      </c>
      <c r="E13">
        <v>12</v>
      </c>
      <c r="F13">
        <v>1</v>
      </c>
      <c r="G13" t="s">
        <v>14</v>
      </c>
      <c r="H13">
        <v>4536</v>
      </c>
      <c r="I13">
        <v>0.185</v>
      </c>
      <c r="J13">
        <v>332841.53999999998</v>
      </c>
      <c r="P13" t="s">
        <v>50</v>
      </c>
      <c r="Q13">
        <f>M41</f>
        <v>9459</v>
      </c>
    </row>
    <row r="14" spans="1:25" x14ac:dyDescent="0.2">
      <c r="A14">
        <v>13</v>
      </c>
      <c r="B14" t="s">
        <v>12</v>
      </c>
      <c r="C14">
        <v>13</v>
      </c>
      <c r="D14" t="s">
        <v>13</v>
      </c>
      <c r="E14">
        <v>1</v>
      </c>
      <c r="F14">
        <v>2</v>
      </c>
      <c r="G14" t="s">
        <v>14</v>
      </c>
      <c r="H14">
        <v>1274</v>
      </c>
      <c r="I14">
        <v>5.0999999999999997E-2</v>
      </c>
      <c r="J14">
        <v>92128.01</v>
      </c>
      <c r="P14" t="s">
        <v>51</v>
      </c>
      <c r="Q14">
        <f>M61</f>
        <v>16195</v>
      </c>
    </row>
    <row r="15" spans="1:25" x14ac:dyDescent="0.2">
      <c r="A15">
        <v>14</v>
      </c>
      <c r="B15" t="s">
        <v>12</v>
      </c>
      <c r="C15">
        <v>14</v>
      </c>
      <c r="D15" t="s">
        <v>13</v>
      </c>
      <c r="E15">
        <v>2</v>
      </c>
      <c r="F15">
        <v>2</v>
      </c>
      <c r="G15" t="s">
        <v>14</v>
      </c>
      <c r="H15">
        <v>3910</v>
      </c>
      <c r="I15">
        <v>0.161</v>
      </c>
      <c r="J15">
        <v>288555.13</v>
      </c>
    </row>
    <row r="16" spans="1:25" x14ac:dyDescent="0.2">
      <c r="A16">
        <v>15</v>
      </c>
      <c r="B16" t="s">
        <v>12</v>
      </c>
      <c r="C16">
        <v>15</v>
      </c>
      <c r="D16" t="s">
        <v>13</v>
      </c>
      <c r="E16">
        <v>3</v>
      </c>
      <c r="F16">
        <v>2</v>
      </c>
      <c r="G16" t="s">
        <v>14</v>
      </c>
      <c r="H16">
        <v>1889</v>
      </c>
      <c r="I16">
        <v>7.6999999999999999E-2</v>
      </c>
      <c r="J16">
        <v>137811.68</v>
      </c>
      <c r="L16" t="s">
        <v>29</v>
      </c>
      <c r="M16">
        <f>AVERAGE(H4+H16+H28+H40+H52)</f>
        <v>13534</v>
      </c>
    </row>
    <row r="17" spans="1:30" x14ac:dyDescent="0.2">
      <c r="A17">
        <v>16</v>
      </c>
      <c r="B17" t="s">
        <v>12</v>
      </c>
      <c r="C17">
        <v>16</v>
      </c>
      <c r="D17" t="s">
        <v>13</v>
      </c>
      <c r="E17">
        <v>4</v>
      </c>
      <c r="F17">
        <v>2</v>
      </c>
      <c r="G17" t="s">
        <v>14</v>
      </c>
      <c r="H17">
        <v>4275</v>
      </c>
      <c r="I17">
        <v>0.17499999999999999</v>
      </c>
      <c r="J17">
        <v>314141.44</v>
      </c>
    </row>
    <row r="18" spans="1:30" x14ac:dyDescent="0.2">
      <c r="A18">
        <v>17</v>
      </c>
      <c r="B18" t="s">
        <v>12</v>
      </c>
      <c r="C18">
        <v>17</v>
      </c>
      <c r="D18" t="s">
        <v>13</v>
      </c>
      <c r="E18">
        <v>5</v>
      </c>
      <c r="F18">
        <v>2</v>
      </c>
      <c r="G18" t="s">
        <v>14</v>
      </c>
      <c r="H18">
        <v>3367</v>
      </c>
      <c r="I18">
        <v>0.13800000000000001</v>
      </c>
      <c r="J18">
        <v>247091.92</v>
      </c>
    </row>
    <row r="19" spans="1:30" x14ac:dyDescent="0.2">
      <c r="A19">
        <v>18</v>
      </c>
      <c r="B19" t="s">
        <v>12</v>
      </c>
      <c r="C19">
        <v>18</v>
      </c>
      <c r="D19" t="s">
        <v>13</v>
      </c>
      <c r="E19">
        <v>6</v>
      </c>
      <c r="F19">
        <v>2</v>
      </c>
      <c r="G19" t="s">
        <v>14</v>
      </c>
      <c r="H19">
        <v>2324</v>
      </c>
      <c r="I19">
        <v>9.5000000000000001E-2</v>
      </c>
      <c r="J19">
        <v>170893.43</v>
      </c>
      <c r="AD19" s="1"/>
    </row>
    <row r="20" spans="1:30" x14ac:dyDescent="0.2">
      <c r="A20">
        <v>19</v>
      </c>
      <c r="B20" t="s">
        <v>12</v>
      </c>
      <c r="C20">
        <v>19</v>
      </c>
      <c r="D20" t="s">
        <v>13</v>
      </c>
      <c r="E20">
        <v>7</v>
      </c>
      <c r="F20">
        <v>2</v>
      </c>
      <c r="G20" t="s">
        <v>14</v>
      </c>
      <c r="H20">
        <v>2486</v>
      </c>
      <c r="I20">
        <v>0.10100000000000001</v>
      </c>
      <c r="J20">
        <v>181548.33</v>
      </c>
      <c r="AD20" s="1"/>
    </row>
    <row r="21" spans="1:30" x14ac:dyDescent="0.2">
      <c r="A21">
        <v>20</v>
      </c>
      <c r="B21" t="s">
        <v>12</v>
      </c>
      <c r="C21">
        <v>20</v>
      </c>
      <c r="D21" t="s">
        <v>13</v>
      </c>
      <c r="E21">
        <v>8</v>
      </c>
      <c r="F21">
        <v>2</v>
      </c>
      <c r="G21" t="s">
        <v>14</v>
      </c>
      <c r="H21">
        <v>2745</v>
      </c>
      <c r="I21">
        <v>0.113</v>
      </c>
      <c r="J21">
        <v>201973.83</v>
      </c>
      <c r="L21" t="s">
        <v>22</v>
      </c>
      <c r="M21">
        <f>AVERAGE(H5+H17+H29+H41+H53)</f>
        <v>17277</v>
      </c>
      <c r="AD21" s="1"/>
    </row>
    <row r="22" spans="1:30" x14ac:dyDescent="0.2">
      <c r="A22">
        <v>21</v>
      </c>
      <c r="B22" t="s">
        <v>12</v>
      </c>
      <c r="C22">
        <v>21</v>
      </c>
      <c r="D22" t="s">
        <v>13</v>
      </c>
      <c r="E22">
        <v>9</v>
      </c>
      <c r="F22">
        <v>2</v>
      </c>
      <c r="G22" t="s">
        <v>14</v>
      </c>
      <c r="H22">
        <v>1019</v>
      </c>
      <c r="I22">
        <v>4.1000000000000002E-2</v>
      </c>
      <c r="J22">
        <v>73574.23</v>
      </c>
      <c r="AD22" s="1"/>
    </row>
    <row r="23" spans="1:30" x14ac:dyDescent="0.2">
      <c r="A23">
        <v>22</v>
      </c>
      <c r="B23" t="s">
        <v>12</v>
      </c>
      <c r="C23">
        <v>22</v>
      </c>
      <c r="D23" t="s">
        <v>13</v>
      </c>
      <c r="E23">
        <v>10</v>
      </c>
      <c r="F23">
        <v>2</v>
      </c>
      <c r="G23" t="s">
        <v>14</v>
      </c>
      <c r="H23">
        <v>2722</v>
      </c>
      <c r="I23">
        <v>0.112</v>
      </c>
      <c r="J23">
        <v>200233.02</v>
      </c>
    </row>
    <row r="24" spans="1:30" x14ac:dyDescent="0.2">
      <c r="A24">
        <v>23</v>
      </c>
      <c r="B24" t="s">
        <v>12</v>
      </c>
      <c r="C24">
        <v>23</v>
      </c>
      <c r="D24" t="s">
        <v>13</v>
      </c>
      <c r="E24">
        <v>11</v>
      </c>
      <c r="F24">
        <v>2</v>
      </c>
      <c r="G24" t="s">
        <v>14</v>
      </c>
      <c r="H24">
        <v>2585</v>
      </c>
      <c r="I24">
        <v>0.105</v>
      </c>
      <c r="J24">
        <v>189027.94</v>
      </c>
    </row>
    <row r="25" spans="1:30" x14ac:dyDescent="0.2">
      <c r="A25">
        <v>24</v>
      </c>
      <c r="B25" t="s">
        <v>12</v>
      </c>
      <c r="C25">
        <v>24</v>
      </c>
      <c r="D25" t="s">
        <v>13</v>
      </c>
      <c r="E25">
        <v>12</v>
      </c>
      <c r="F25">
        <v>2</v>
      </c>
      <c r="G25" t="s">
        <v>14</v>
      </c>
      <c r="H25">
        <v>3171</v>
      </c>
      <c r="I25">
        <v>0.129</v>
      </c>
      <c r="J25">
        <v>231799</v>
      </c>
    </row>
    <row r="26" spans="1:30" x14ac:dyDescent="0.2">
      <c r="A26">
        <v>25</v>
      </c>
      <c r="B26" t="s">
        <v>12</v>
      </c>
      <c r="C26">
        <v>25</v>
      </c>
      <c r="D26" t="s">
        <v>13</v>
      </c>
      <c r="E26">
        <v>1</v>
      </c>
      <c r="F26">
        <v>3</v>
      </c>
      <c r="G26" t="s">
        <v>14</v>
      </c>
      <c r="H26">
        <v>3039</v>
      </c>
      <c r="I26">
        <v>0.123</v>
      </c>
      <c r="J26">
        <v>221571.49</v>
      </c>
      <c r="L26" t="s">
        <v>34</v>
      </c>
      <c r="M26">
        <f>H9+H21+H33+H45+H57</f>
        <v>13666</v>
      </c>
    </row>
    <row r="27" spans="1:30" x14ac:dyDescent="0.2">
      <c r="A27">
        <v>26</v>
      </c>
      <c r="B27" t="s">
        <v>12</v>
      </c>
      <c r="C27">
        <v>26</v>
      </c>
      <c r="D27" t="s">
        <v>13</v>
      </c>
      <c r="E27">
        <v>2</v>
      </c>
      <c r="F27">
        <v>3</v>
      </c>
      <c r="G27" t="s">
        <v>14</v>
      </c>
      <c r="H27">
        <v>2538</v>
      </c>
      <c r="I27">
        <v>0.104</v>
      </c>
      <c r="J27">
        <v>186964.13</v>
      </c>
    </row>
    <row r="28" spans="1:30" x14ac:dyDescent="0.2">
      <c r="A28">
        <v>27</v>
      </c>
      <c r="B28" t="s">
        <v>12</v>
      </c>
      <c r="C28">
        <v>27</v>
      </c>
      <c r="D28" t="s">
        <v>13</v>
      </c>
      <c r="E28">
        <v>3</v>
      </c>
      <c r="F28">
        <v>3</v>
      </c>
      <c r="G28" t="s">
        <v>14</v>
      </c>
      <c r="H28">
        <v>2403</v>
      </c>
      <c r="I28">
        <v>9.7000000000000003E-2</v>
      </c>
      <c r="J28">
        <v>174151.29</v>
      </c>
    </row>
    <row r="29" spans="1:30" x14ac:dyDescent="0.2">
      <c r="A29">
        <v>28</v>
      </c>
      <c r="B29" t="s">
        <v>12</v>
      </c>
      <c r="C29">
        <v>28</v>
      </c>
      <c r="D29" t="s">
        <v>13</v>
      </c>
      <c r="E29">
        <v>4</v>
      </c>
      <c r="F29">
        <v>3</v>
      </c>
      <c r="G29" t="s">
        <v>14</v>
      </c>
      <c r="H29">
        <v>2873</v>
      </c>
      <c r="I29">
        <v>0.11799999999999999</v>
      </c>
      <c r="J29">
        <v>211506.56</v>
      </c>
    </row>
    <row r="30" spans="1:30" x14ac:dyDescent="0.2">
      <c r="A30">
        <v>29</v>
      </c>
      <c r="B30" t="s">
        <v>12</v>
      </c>
      <c r="C30">
        <v>29</v>
      </c>
      <c r="D30" t="s">
        <v>13</v>
      </c>
      <c r="E30">
        <v>5</v>
      </c>
      <c r="F30">
        <v>3</v>
      </c>
      <c r="G30" t="s">
        <v>14</v>
      </c>
      <c r="H30">
        <v>2867</v>
      </c>
      <c r="I30">
        <v>0.11700000000000001</v>
      </c>
      <c r="J30">
        <v>209865.01</v>
      </c>
    </row>
    <row r="31" spans="1:30" x14ac:dyDescent="0.2">
      <c r="A31">
        <v>30</v>
      </c>
      <c r="B31" t="s">
        <v>12</v>
      </c>
      <c r="C31">
        <v>30</v>
      </c>
      <c r="D31" t="s">
        <v>13</v>
      </c>
      <c r="E31">
        <v>6</v>
      </c>
      <c r="F31">
        <v>3</v>
      </c>
      <c r="G31" t="s">
        <v>14</v>
      </c>
      <c r="H31">
        <v>4630</v>
      </c>
      <c r="I31">
        <v>0.19</v>
      </c>
      <c r="J31">
        <v>341366.74</v>
      </c>
      <c r="L31" t="s">
        <v>35</v>
      </c>
      <c r="M31">
        <f>AVERAGE(H9+H21+H33+H45+H57)</f>
        <v>13666</v>
      </c>
    </row>
    <row r="32" spans="1:30" x14ac:dyDescent="0.2">
      <c r="A32">
        <v>31</v>
      </c>
      <c r="B32" t="s">
        <v>12</v>
      </c>
      <c r="C32">
        <v>31</v>
      </c>
      <c r="D32" t="s">
        <v>13</v>
      </c>
      <c r="E32">
        <v>7</v>
      </c>
      <c r="F32">
        <v>3</v>
      </c>
      <c r="G32" t="s">
        <v>14</v>
      </c>
      <c r="H32">
        <v>4307</v>
      </c>
      <c r="I32">
        <v>0.17799999999999999</v>
      </c>
      <c r="J32">
        <v>318652.40000000002</v>
      </c>
    </row>
    <row r="33" spans="1:35" x14ac:dyDescent="0.2">
      <c r="A33">
        <v>32</v>
      </c>
      <c r="B33" t="s">
        <v>12</v>
      </c>
      <c r="C33">
        <v>32</v>
      </c>
      <c r="D33" t="s">
        <v>13</v>
      </c>
      <c r="E33">
        <v>8</v>
      </c>
      <c r="F33">
        <v>3</v>
      </c>
      <c r="G33" t="s">
        <v>14</v>
      </c>
      <c r="H33">
        <v>1409</v>
      </c>
      <c r="I33">
        <v>5.8000000000000003E-2</v>
      </c>
      <c r="J33">
        <v>103250.52</v>
      </c>
    </row>
    <row r="34" spans="1:35" x14ac:dyDescent="0.2">
      <c r="A34">
        <v>33</v>
      </c>
      <c r="B34" t="s">
        <v>12</v>
      </c>
      <c r="C34">
        <v>33</v>
      </c>
      <c r="D34" t="s">
        <v>13</v>
      </c>
      <c r="E34">
        <v>9</v>
      </c>
      <c r="F34">
        <v>3</v>
      </c>
      <c r="G34" t="s">
        <v>14</v>
      </c>
      <c r="H34">
        <v>3939</v>
      </c>
      <c r="I34">
        <v>0.161</v>
      </c>
      <c r="J34">
        <v>288751.93</v>
      </c>
    </row>
    <row r="35" spans="1:35" x14ac:dyDescent="0.2">
      <c r="A35">
        <v>34</v>
      </c>
      <c r="B35" t="s">
        <v>12</v>
      </c>
      <c r="C35">
        <v>34</v>
      </c>
      <c r="D35" t="s">
        <v>13</v>
      </c>
      <c r="E35">
        <v>10</v>
      </c>
      <c r="F35">
        <v>3</v>
      </c>
      <c r="G35" t="s">
        <v>14</v>
      </c>
      <c r="H35">
        <v>2292</v>
      </c>
      <c r="I35">
        <v>9.4E-2</v>
      </c>
      <c r="J35">
        <v>168013.76</v>
      </c>
      <c r="U35" s="2"/>
    </row>
    <row r="36" spans="1:35" x14ac:dyDescent="0.2">
      <c r="A36">
        <v>35</v>
      </c>
      <c r="B36" t="s">
        <v>12</v>
      </c>
      <c r="C36">
        <v>35</v>
      </c>
      <c r="D36" t="s">
        <v>13</v>
      </c>
      <c r="E36">
        <v>11</v>
      </c>
      <c r="F36">
        <v>3</v>
      </c>
      <c r="G36" t="s">
        <v>14</v>
      </c>
      <c r="H36">
        <v>4694</v>
      </c>
      <c r="I36">
        <v>0.193</v>
      </c>
      <c r="J36">
        <v>346208.83</v>
      </c>
      <c r="L36" t="s">
        <v>36</v>
      </c>
      <c r="M36">
        <f>AVERAGE(H19+H31+H43+H55)</f>
        <v>11940</v>
      </c>
      <c r="U36" s="2"/>
    </row>
    <row r="37" spans="1:35" x14ac:dyDescent="0.2">
      <c r="A37">
        <v>36</v>
      </c>
      <c r="B37" t="s">
        <v>12</v>
      </c>
      <c r="C37">
        <v>36</v>
      </c>
      <c r="D37" t="s">
        <v>13</v>
      </c>
      <c r="E37">
        <v>12</v>
      </c>
      <c r="F37">
        <v>3</v>
      </c>
      <c r="G37" t="s">
        <v>14</v>
      </c>
      <c r="H37">
        <v>3111</v>
      </c>
      <c r="I37">
        <v>0.127</v>
      </c>
      <c r="J37">
        <v>227950.75</v>
      </c>
      <c r="U37" s="2"/>
    </row>
    <row r="38" spans="1:35" x14ac:dyDescent="0.2">
      <c r="A38">
        <v>37</v>
      </c>
      <c r="B38" t="s">
        <v>12</v>
      </c>
      <c r="C38">
        <v>37</v>
      </c>
      <c r="D38" t="s">
        <v>13</v>
      </c>
      <c r="E38">
        <v>1</v>
      </c>
      <c r="F38">
        <v>4</v>
      </c>
      <c r="G38" t="s">
        <v>14</v>
      </c>
      <c r="H38">
        <v>2719</v>
      </c>
      <c r="I38">
        <v>0.11</v>
      </c>
      <c r="J38">
        <v>197874.02</v>
      </c>
      <c r="U38" s="2"/>
    </row>
    <row r="39" spans="1:35" x14ac:dyDescent="0.2">
      <c r="A39">
        <v>38</v>
      </c>
      <c r="B39" t="s">
        <v>12</v>
      </c>
      <c r="C39">
        <v>38</v>
      </c>
      <c r="D39" t="s">
        <v>13</v>
      </c>
      <c r="E39">
        <v>2</v>
      </c>
      <c r="F39">
        <v>4</v>
      </c>
      <c r="G39" t="s">
        <v>14</v>
      </c>
      <c r="H39">
        <v>2239</v>
      </c>
      <c r="I39">
        <v>9.1999999999999998E-2</v>
      </c>
      <c r="J39">
        <v>164315.67000000001</v>
      </c>
      <c r="U39" s="2"/>
    </row>
    <row r="40" spans="1:35" x14ac:dyDescent="0.2">
      <c r="A40">
        <v>39</v>
      </c>
      <c r="B40" t="s">
        <v>12</v>
      </c>
      <c r="C40">
        <v>39</v>
      </c>
      <c r="D40" t="s">
        <v>13</v>
      </c>
      <c r="E40">
        <v>3</v>
      </c>
      <c r="F40">
        <v>4</v>
      </c>
      <c r="G40" t="s">
        <v>14</v>
      </c>
      <c r="H40">
        <v>1720</v>
      </c>
      <c r="I40">
        <v>7.0000000000000007E-2</v>
      </c>
      <c r="J40">
        <v>126096.64</v>
      </c>
      <c r="U40" s="2"/>
      <c r="AI40" s="1"/>
    </row>
    <row r="41" spans="1:35" x14ac:dyDescent="0.2">
      <c r="A41">
        <v>40</v>
      </c>
      <c r="B41" t="s">
        <v>12</v>
      </c>
      <c r="C41">
        <v>40</v>
      </c>
      <c r="D41" t="s">
        <v>13</v>
      </c>
      <c r="E41">
        <v>4</v>
      </c>
      <c r="F41">
        <v>4</v>
      </c>
      <c r="G41" t="s">
        <v>14</v>
      </c>
      <c r="H41">
        <v>2886</v>
      </c>
      <c r="I41">
        <v>0.11799999999999999</v>
      </c>
      <c r="J41">
        <v>211086.44</v>
      </c>
      <c r="L41" t="s">
        <v>37</v>
      </c>
      <c r="M41">
        <f>AVERAGE(H6+H18+H30+H42+H54)</f>
        <v>9459</v>
      </c>
      <c r="U41" s="2"/>
      <c r="V41" s="1"/>
      <c r="AI41" s="1"/>
    </row>
    <row r="42" spans="1:35" x14ac:dyDescent="0.2">
      <c r="A42">
        <v>41</v>
      </c>
      <c r="B42" t="s">
        <v>12</v>
      </c>
      <c r="C42">
        <v>41</v>
      </c>
      <c r="D42" t="s">
        <v>13</v>
      </c>
      <c r="E42">
        <v>5</v>
      </c>
      <c r="F42">
        <v>4</v>
      </c>
      <c r="G42" t="s">
        <v>14</v>
      </c>
      <c r="H42">
        <v>884</v>
      </c>
      <c r="I42">
        <v>3.5999999999999997E-2</v>
      </c>
      <c r="J42">
        <v>64454.35</v>
      </c>
      <c r="U42" s="2"/>
      <c r="V42" s="1"/>
      <c r="AI42" s="1"/>
    </row>
    <row r="43" spans="1:35" x14ac:dyDescent="0.2">
      <c r="A43">
        <v>42</v>
      </c>
      <c r="B43" t="s">
        <v>12</v>
      </c>
      <c r="C43">
        <v>42</v>
      </c>
      <c r="D43" t="s">
        <v>13</v>
      </c>
      <c r="E43">
        <v>6</v>
      </c>
      <c r="F43">
        <v>4</v>
      </c>
      <c r="G43" t="s">
        <v>14</v>
      </c>
      <c r="H43">
        <v>2681</v>
      </c>
      <c r="I43">
        <v>0.11</v>
      </c>
      <c r="J43">
        <v>197814.12</v>
      </c>
      <c r="U43" s="2"/>
      <c r="V43" s="1"/>
      <c r="AI43" s="1"/>
    </row>
    <row r="44" spans="1:35" x14ac:dyDescent="0.2">
      <c r="A44">
        <v>43</v>
      </c>
      <c r="B44" t="s">
        <v>12</v>
      </c>
      <c r="C44">
        <v>43</v>
      </c>
      <c r="D44" t="s">
        <v>13</v>
      </c>
      <c r="E44">
        <v>7</v>
      </c>
      <c r="F44">
        <v>4</v>
      </c>
      <c r="G44" t="s">
        <v>14</v>
      </c>
      <c r="H44">
        <v>2281</v>
      </c>
      <c r="I44">
        <v>9.1999999999999998E-2</v>
      </c>
      <c r="J44">
        <v>164298.13</v>
      </c>
      <c r="P44" s="2"/>
      <c r="Q44" s="2"/>
      <c r="R44" s="2"/>
      <c r="S44" s="2"/>
      <c r="T44" s="2"/>
      <c r="U44" s="2"/>
      <c r="V44" s="1"/>
    </row>
    <row r="45" spans="1:35" x14ac:dyDescent="0.2">
      <c r="A45">
        <v>44</v>
      </c>
      <c r="B45" t="s">
        <v>12</v>
      </c>
      <c r="C45">
        <v>44</v>
      </c>
      <c r="D45" t="s">
        <v>13</v>
      </c>
      <c r="E45">
        <v>8</v>
      </c>
      <c r="F45">
        <v>4</v>
      </c>
      <c r="G45" t="s">
        <v>14</v>
      </c>
      <c r="H45">
        <v>2758</v>
      </c>
      <c r="I45">
        <v>0.113</v>
      </c>
      <c r="J45">
        <v>201931.48</v>
      </c>
      <c r="P45" s="2"/>
      <c r="Q45" s="2"/>
      <c r="R45" s="2"/>
      <c r="S45" s="2"/>
      <c r="T45" s="2"/>
      <c r="U45" s="2"/>
    </row>
    <row r="46" spans="1:35" x14ac:dyDescent="0.2">
      <c r="A46">
        <v>45</v>
      </c>
      <c r="B46" t="s">
        <v>12</v>
      </c>
      <c r="C46">
        <v>45</v>
      </c>
      <c r="D46" t="s">
        <v>13</v>
      </c>
      <c r="E46">
        <v>9</v>
      </c>
      <c r="F46">
        <v>4</v>
      </c>
      <c r="G46" t="s">
        <v>14</v>
      </c>
      <c r="H46">
        <v>3081</v>
      </c>
      <c r="I46">
        <v>0.127</v>
      </c>
      <c r="J46">
        <v>227523.35</v>
      </c>
      <c r="L46" t="s">
        <v>38</v>
      </c>
      <c r="M46">
        <f>AVERAGE(H10+H22+H34+H46)</f>
        <v>9125</v>
      </c>
      <c r="P46" s="2"/>
      <c r="Q46" s="2"/>
      <c r="R46" s="2"/>
      <c r="S46" s="2"/>
      <c r="T46" s="2"/>
      <c r="U46" s="2"/>
    </row>
    <row r="47" spans="1:35" x14ac:dyDescent="0.2">
      <c r="A47">
        <v>46</v>
      </c>
      <c r="B47" t="s">
        <v>12</v>
      </c>
      <c r="C47">
        <v>46</v>
      </c>
      <c r="D47" t="s">
        <v>13</v>
      </c>
      <c r="E47">
        <v>10</v>
      </c>
      <c r="F47">
        <v>4</v>
      </c>
      <c r="G47" t="s">
        <v>14</v>
      </c>
      <c r="H47">
        <v>1029</v>
      </c>
      <c r="I47">
        <v>4.2000000000000003E-2</v>
      </c>
      <c r="J47">
        <v>75248.73</v>
      </c>
    </row>
    <row r="48" spans="1:35" x14ac:dyDescent="0.2">
      <c r="A48">
        <v>47</v>
      </c>
      <c r="B48" t="s">
        <v>12</v>
      </c>
      <c r="C48">
        <v>47</v>
      </c>
      <c r="D48" t="s">
        <v>13</v>
      </c>
      <c r="E48">
        <v>11</v>
      </c>
      <c r="F48">
        <v>4</v>
      </c>
      <c r="G48" t="s">
        <v>14</v>
      </c>
      <c r="H48">
        <v>2046</v>
      </c>
      <c r="I48">
        <v>8.4000000000000005E-2</v>
      </c>
      <c r="J48">
        <v>150618.95000000001</v>
      </c>
    </row>
    <row r="49" spans="1:13" x14ac:dyDescent="0.2">
      <c r="A49">
        <v>48</v>
      </c>
      <c r="B49" t="s">
        <v>12</v>
      </c>
      <c r="C49">
        <v>48</v>
      </c>
      <c r="D49" t="s">
        <v>13</v>
      </c>
      <c r="E49">
        <v>12</v>
      </c>
      <c r="F49">
        <v>4</v>
      </c>
      <c r="G49" t="s">
        <v>14</v>
      </c>
      <c r="H49">
        <v>1685</v>
      </c>
      <c r="I49">
        <v>6.9000000000000006E-2</v>
      </c>
      <c r="J49">
        <v>123399.22</v>
      </c>
    </row>
    <row r="50" spans="1:13" x14ac:dyDescent="0.2">
      <c r="A50">
        <v>49</v>
      </c>
      <c r="B50" t="s">
        <v>12</v>
      </c>
      <c r="C50">
        <v>49</v>
      </c>
      <c r="D50" t="s">
        <v>13</v>
      </c>
      <c r="E50">
        <v>1</v>
      </c>
      <c r="F50">
        <v>5</v>
      </c>
      <c r="G50" t="s">
        <v>14</v>
      </c>
      <c r="H50">
        <v>4614</v>
      </c>
      <c r="I50">
        <v>0.191</v>
      </c>
      <c r="J50">
        <v>342838.88</v>
      </c>
    </row>
    <row r="51" spans="1:13" x14ac:dyDescent="0.2">
      <c r="A51">
        <v>50</v>
      </c>
      <c r="B51" t="s">
        <v>12</v>
      </c>
      <c r="C51">
        <v>50</v>
      </c>
      <c r="D51" t="s">
        <v>13</v>
      </c>
      <c r="E51">
        <v>2</v>
      </c>
      <c r="F51">
        <v>5</v>
      </c>
      <c r="G51" t="s">
        <v>14</v>
      </c>
      <c r="H51">
        <v>3123</v>
      </c>
      <c r="I51">
        <v>0.129</v>
      </c>
      <c r="J51">
        <v>231236.42</v>
      </c>
      <c r="L51" t="s">
        <v>39</v>
      </c>
      <c r="M51">
        <f>AVERAGE(H11+H23+H35+H47+H59)</f>
        <v>11754</v>
      </c>
    </row>
    <row r="52" spans="1:13" x14ac:dyDescent="0.2">
      <c r="A52">
        <v>51</v>
      </c>
      <c r="B52" t="s">
        <v>12</v>
      </c>
      <c r="C52">
        <v>51</v>
      </c>
      <c r="D52" t="s">
        <v>13</v>
      </c>
      <c r="E52">
        <v>3</v>
      </c>
      <c r="F52">
        <v>5</v>
      </c>
      <c r="G52" t="s">
        <v>14</v>
      </c>
      <c r="H52">
        <v>3486</v>
      </c>
      <c r="I52">
        <v>0.14299999999999999</v>
      </c>
      <c r="J52">
        <v>256224.64000000001</v>
      </c>
    </row>
    <row r="53" spans="1:13" x14ac:dyDescent="0.2">
      <c r="A53">
        <v>52</v>
      </c>
      <c r="B53" t="s">
        <v>12</v>
      </c>
      <c r="C53">
        <v>52</v>
      </c>
      <c r="D53" t="s">
        <v>13</v>
      </c>
      <c r="E53">
        <v>4</v>
      </c>
      <c r="F53">
        <v>5</v>
      </c>
      <c r="G53" t="s">
        <v>14</v>
      </c>
      <c r="H53">
        <v>2119</v>
      </c>
      <c r="I53">
        <v>8.6999999999999994E-2</v>
      </c>
      <c r="J53">
        <v>155234.29999999999</v>
      </c>
    </row>
    <row r="54" spans="1:13" x14ac:dyDescent="0.2">
      <c r="A54">
        <v>53</v>
      </c>
      <c r="B54" t="s">
        <v>12</v>
      </c>
      <c r="C54">
        <v>53</v>
      </c>
      <c r="D54" t="s">
        <v>13</v>
      </c>
      <c r="E54">
        <v>5</v>
      </c>
      <c r="F54">
        <v>5</v>
      </c>
      <c r="G54" t="s">
        <v>14</v>
      </c>
      <c r="H54">
        <v>45</v>
      </c>
      <c r="I54">
        <v>2E-3</v>
      </c>
      <c r="J54">
        <v>3407.6</v>
      </c>
    </row>
    <row r="55" spans="1:13" x14ac:dyDescent="0.2">
      <c r="A55">
        <v>54</v>
      </c>
      <c r="B55" t="s">
        <v>12</v>
      </c>
      <c r="C55">
        <v>54</v>
      </c>
      <c r="D55" t="s">
        <v>13</v>
      </c>
      <c r="E55">
        <v>6</v>
      </c>
      <c r="F55">
        <v>5</v>
      </c>
      <c r="G55" t="s">
        <v>14</v>
      </c>
      <c r="H55">
        <v>2305</v>
      </c>
      <c r="I55">
        <v>9.4E-2</v>
      </c>
      <c r="J55">
        <v>168377.41</v>
      </c>
    </row>
    <row r="56" spans="1:13" x14ac:dyDescent="0.2">
      <c r="A56">
        <v>55</v>
      </c>
      <c r="B56" t="s">
        <v>12</v>
      </c>
      <c r="C56">
        <v>55</v>
      </c>
      <c r="D56" t="s">
        <v>13</v>
      </c>
      <c r="E56">
        <v>7</v>
      </c>
      <c r="F56">
        <v>5</v>
      </c>
      <c r="G56" t="s">
        <v>14</v>
      </c>
      <c r="H56">
        <v>2895</v>
      </c>
      <c r="I56">
        <v>0.11799999999999999</v>
      </c>
      <c r="J56">
        <v>212384.88</v>
      </c>
      <c r="L56" t="s">
        <v>40</v>
      </c>
      <c r="M56">
        <f>AVERAGE(H12+H24+H36+H48)</f>
        <v>10686</v>
      </c>
    </row>
    <row r="57" spans="1:13" x14ac:dyDescent="0.2">
      <c r="A57">
        <v>56</v>
      </c>
      <c r="B57" t="s">
        <v>12</v>
      </c>
      <c r="C57">
        <v>56</v>
      </c>
      <c r="D57" t="s">
        <v>13</v>
      </c>
      <c r="E57">
        <v>8</v>
      </c>
      <c r="F57">
        <v>5</v>
      </c>
      <c r="G57" t="s">
        <v>14</v>
      </c>
      <c r="H57">
        <v>4272</v>
      </c>
      <c r="I57">
        <v>0.17599999999999999</v>
      </c>
      <c r="J57">
        <v>316293.82</v>
      </c>
    </row>
    <row r="58" spans="1:13" x14ac:dyDescent="0.2">
      <c r="A58">
        <v>57</v>
      </c>
      <c r="B58" t="s">
        <v>12</v>
      </c>
      <c r="C58">
        <v>57</v>
      </c>
      <c r="D58" t="s">
        <v>13</v>
      </c>
      <c r="E58">
        <v>9</v>
      </c>
      <c r="F58">
        <v>5</v>
      </c>
      <c r="G58" t="s">
        <v>14</v>
      </c>
      <c r="H58">
        <v>4364</v>
      </c>
      <c r="I58">
        <v>0.17899999999999999</v>
      </c>
      <c r="J58">
        <v>322001.39</v>
      </c>
    </row>
    <row r="59" spans="1:13" x14ac:dyDescent="0.2">
      <c r="A59">
        <v>58</v>
      </c>
      <c r="B59" t="s">
        <v>12</v>
      </c>
      <c r="C59">
        <v>58</v>
      </c>
      <c r="D59" t="s">
        <v>13</v>
      </c>
      <c r="E59">
        <v>10</v>
      </c>
      <c r="F59">
        <v>5</v>
      </c>
      <c r="G59" t="s">
        <v>14</v>
      </c>
      <c r="H59">
        <v>1748</v>
      </c>
      <c r="I59">
        <v>7.0999999999999994E-2</v>
      </c>
      <c r="J59">
        <v>128079.16</v>
      </c>
    </row>
    <row r="60" spans="1:13" x14ac:dyDescent="0.2">
      <c r="A60">
        <v>59</v>
      </c>
      <c r="B60" t="s">
        <v>12</v>
      </c>
      <c r="C60">
        <v>59</v>
      </c>
      <c r="D60" t="s">
        <v>13</v>
      </c>
      <c r="E60">
        <v>11</v>
      </c>
      <c r="F60">
        <v>5</v>
      </c>
      <c r="G60" t="s">
        <v>14</v>
      </c>
      <c r="H60">
        <v>1498</v>
      </c>
      <c r="I60">
        <v>0.06</v>
      </c>
      <c r="J60">
        <v>107915.92</v>
      </c>
    </row>
    <row r="61" spans="1:13" x14ac:dyDescent="0.2">
      <c r="A61">
        <v>60</v>
      </c>
      <c r="B61" t="s">
        <v>12</v>
      </c>
      <c r="C61">
        <v>60</v>
      </c>
      <c r="D61" t="s">
        <v>13</v>
      </c>
      <c r="E61">
        <v>12</v>
      </c>
      <c r="F61">
        <v>5</v>
      </c>
      <c r="G61" t="s">
        <v>14</v>
      </c>
      <c r="H61">
        <v>3692</v>
      </c>
      <c r="I61">
        <v>0.152</v>
      </c>
      <c r="J61">
        <v>272121.64</v>
      </c>
      <c r="L61" t="s">
        <v>41</v>
      </c>
      <c r="M61">
        <f>AVERAGE(H13+H25+H37+H49+H61)</f>
        <v>16195</v>
      </c>
    </row>
    <row r="62" spans="1:13" x14ac:dyDescent="0.2">
      <c r="A62" t="s">
        <v>15</v>
      </c>
      <c r="B62" t="s">
        <v>16</v>
      </c>
      <c r="C62" t="s">
        <v>17</v>
      </c>
      <c r="D62" t="s">
        <v>18</v>
      </c>
      <c r="E62" t="s">
        <v>19</v>
      </c>
    </row>
    <row r="63" spans="1:13" x14ac:dyDescent="0.2">
      <c r="A63" t="s">
        <v>7</v>
      </c>
      <c r="B63">
        <v>2712.37</v>
      </c>
      <c r="C63">
        <v>1136.1199999999999</v>
      </c>
      <c r="D63">
        <v>45</v>
      </c>
      <c r="E63">
        <v>5124</v>
      </c>
    </row>
    <row r="64" spans="1:13" x14ac:dyDescent="0.2">
      <c r="A64" t="s">
        <v>8</v>
      </c>
      <c r="B64">
        <v>0.111</v>
      </c>
      <c r="C64">
        <v>4.7E-2</v>
      </c>
      <c r="D64">
        <v>2E-3</v>
      </c>
      <c r="E64">
        <v>0.21099999999999999</v>
      </c>
    </row>
    <row r="65" spans="1:19" x14ac:dyDescent="0.2">
      <c r="A65" t="s">
        <v>9</v>
      </c>
      <c r="B65">
        <v>199160.78</v>
      </c>
      <c r="C65">
        <v>84169.34</v>
      </c>
      <c r="D65">
        <v>3407.6</v>
      </c>
      <c r="E65">
        <v>378585.1</v>
      </c>
    </row>
    <row r="66" spans="1:19" x14ac:dyDescent="0.2">
      <c r="O66" t="s">
        <v>44</v>
      </c>
    </row>
    <row r="67" spans="1:19" x14ac:dyDescent="0.2">
      <c r="A67" t="s">
        <v>0</v>
      </c>
      <c r="B67" t="s">
        <v>1</v>
      </c>
      <c r="C67" t="s">
        <v>2</v>
      </c>
      <c r="D67" t="s">
        <v>3</v>
      </c>
      <c r="E67" t="s">
        <v>4</v>
      </c>
      <c r="F67" t="s">
        <v>5</v>
      </c>
      <c r="G67" t="s">
        <v>6</v>
      </c>
      <c r="H67" t="s">
        <v>7</v>
      </c>
      <c r="I67" t="s">
        <v>8</v>
      </c>
      <c r="J67" t="s">
        <v>9</v>
      </c>
      <c r="O67" t="s">
        <v>52</v>
      </c>
      <c r="P67" t="s">
        <v>53</v>
      </c>
      <c r="Q67" t="s">
        <v>54</v>
      </c>
      <c r="R67" t="s">
        <v>55</v>
      </c>
      <c r="S67" t="s">
        <v>56</v>
      </c>
    </row>
    <row r="68" spans="1:19" x14ac:dyDescent="0.2">
      <c r="A68">
        <v>1</v>
      </c>
      <c r="B68" t="s">
        <v>32</v>
      </c>
      <c r="C68">
        <v>1</v>
      </c>
      <c r="D68" t="s">
        <v>33</v>
      </c>
      <c r="E68">
        <v>1</v>
      </c>
      <c r="F68">
        <v>1</v>
      </c>
      <c r="G68" t="s">
        <v>14</v>
      </c>
      <c r="H68">
        <v>135</v>
      </c>
      <c r="I68">
        <v>5.0000000000000001E-3</v>
      </c>
      <c r="J68">
        <v>9849.31</v>
      </c>
      <c r="O68" t="s">
        <v>48</v>
      </c>
      <c r="P68" t="s">
        <v>49</v>
      </c>
      <c r="Q68">
        <f>M72</f>
        <v>327</v>
      </c>
      <c r="R68">
        <f>AVERAGE(Q68:Q70)</f>
        <v>198.33333333333334</v>
      </c>
      <c r="S68">
        <f>(STDEV(Q68:Q70))/(SQRT(COUNT(Q68:Q70)))</f>
        <v>65.261865672926575</v>
      </c>
    </row>
    <row r="69" spans="1:19" x14ac:dyDescent="0.2">
      <c r="A69">
        <v>2</v>
      </c>
      <c r="B69" t="s">
        <v>32</v>
      </c>
      <c r="C69">
        <v>2</v>
      </c>
      <c r="D69" t="s">
        <v>33</v>
      </c>
      <c r="E69">
        <v>2</v>
      </c>
      <c r="F69">
        <v>1</v>
      </c>
      <c r="G69" t="s">
        <v>14</v>
      </c>
      <c r="H69">
        <v>79</v>
      </c>
      <c r="I69">
        <v>3.0000000000000001E-3</v>
      </c>
      <c r="J69">
        <v>5661.37</v>
      </c>
      <c r="P69" t="s">
        <v>50</v>
      </c>
      <c r="Q69">
        <f>M92</f>
        <v>153</v>
      </c>
    </row>
    <row r="70" spans="1:19" x14ac:dyDescent="0.2">
      <c r="A70">
        <v>3</v>
      </c>
      <c r="B70" t="s">
        <v>32</v>
      </c>
      <c r="C70">
        <v>3</v>
      </c>
      <c r="D70" t="s">
        <v>33</v>
      </c>
      <c r="E70">
        <v>3</v>
      </c>
      <c r="F70">
        <v>1</v>
      </c>
      <c r="G70" t="s">
        <v>14</v>
      </c>
      <c r="H70">
        <v>28</v>
      </c>
      <c r="I70">
        <v>1E-3</v>
      </c>
      <c r="J70">
        <v>2047.98</v>
      </c>
      <c r="P70" t="s">
        <v>51</v>
      </c>
      <c r="Q70">
        <f>M112</f>
        <v>115</v>
      </c>
    </row>
    <row r="71" spans="1:19" x14ac:dyDescent="0.2">
      <c r="A71">
        <v>4</v>
      </c>
      <c r="B71" t="s">
        <v>32</v>
      </c>
      <c r="C71">
        <v>4</v>
      </c>
      <c r="D71" t="s">
        <v>33</v>
      </c>
      <c r="E71">
        <v>4</v>
      </c>
      <c r="F71">
        <v>1</v>
      </c>
      <c r="G71" t="s">
        <v>14</v>
      </c>
      <c r="H71">
        <v>5940</v>
      </c>
      <c r="I71">
        <v>0.24399999999999999</v>
      </c>
      <c r="J71">
        <v>437858.53</v>
      </c>
      <c r="O71" s="1">
        <v>0.01</v>
      </c>
      <c r="P71" t="s">
        <v>49</v>
      </c>
      <c r="Q71">
        <f>M77</f>
        <v>353</v>
      </c>
      <c r="R71">
        <f>AVERAGE(Q71:Q73)</f>
        <v>399</v>
      </c>
      <c r="S71">
        <f>(STDEV(Q71:Q73))/(SQRT(COUNT(Q71:Q73)))</f>
        <v>157.00106156753634</v>
      </c>
    </row>
    <row r="72" spans="1:19" x14ac:dyDescent="0.2">
      <c r="A72">
        <v>5</v>
      </c>
      <c r="B72" t="s">
        <v>32</v>
      </c>
      <c r="C72">
        <v>5</v>
      </c>
      <c r="D72" t="s">
        <v>33</v>
      </c>
      <c r="E72">
        <v>5</v>
      </c>
      <c r="F72">
        <v>1</v>
      </c>
      <c r="G72" t="s">
        <v>14</v>
      </c>
      <c r="H72">
        <v>1788</v>
      </c>
      <c r="I72">
        <v>7.2999999999999995E-2</v>
      </c>
      <c r="J72">
        <v>130566.09</v>
      </c>
      <c r="L72" t="s">
        <v>42</v>
      </c>
      <c r="M72">
        <f>AVERAGE(H68+H80+H92+H104+H116)</f>
        <v>327</v>
      </c>
      <c r="P72" t="s">
        <v>50</v>
      </c>
      <c r="Q72">
        <f>M97</f>
        <v>153</v>
      </c>
    </row>
    <row r="73" spans="1:19" x14ac:dyDescent="0.2">
      <c r="A73">
        <v>6</v>
      </c>
      <c r="B73" t="s">
        <v>32</v>
      </c>
      <c r="C73">
        <v>6</v>
      </c>
      <c r="D73" t="s">
        <v>33</v>
      </c>
      <c r="E73">
        <v>6</v>
      </c>
      <c r="F73">
        <v>1</v>
      </c>
      <c r="G73" t="s">
        <v>14</v>
      </c>
      <c r="H73">
        <v>1629</v>
      </c>
      <c r="I73">
        <v>6.4000000000000001E-2</v>
      </c>
      <c r="J73">
        <v>115609.44</v>
      </c>
      <c r="P73" t="s">
        <v>51</v>
      </c>
      <c r="Q73">
        <f>M117</f>
        <v>691</v>
      </c>
    </row>
    <row r="74" spans="1:19" x14ac:dyDescent="0.2">
      <c r="A74">
        <v>7</v>
      </c>
      <c r="B74" t="s">
        <v>32</v>
      </c>
      <c r="C74">
        <v>7</v>
      </c>
      <c r="D74" t="s">
        <v>33</v>
      </c>
      <c r="E74">
        <v>7</v>
      </c>
      <c r="F74">
        <v>1</v>
      </c>
      <c r="G74" t="s">
        <v>14</v>
      </c>
      <c r="H74">
        <v>92</v>
      </c>
      <c r="I74">
        <v>4.0000000000000001E-3</v>
      </c>
      <c r="J74">
        <v>6737.77</v>
      </c>
      <c r="O74" s="1">
        <v>0.05</v>
      </c>
      <c r="P74" t="s">
        <v>49</v>
      </c>
      <c r="Q74">
        <f>M82</f>
        <v>181</v>
      </c>
      <c r="R74">
        <f>AVERAGE(Q74:Q76)</f>
        <v>3727</v>
      </c>
      <c r="S74">
        <f>(STDEV(Q74:Q76))/(SQRT(COUNT(Q74:Q76)))</f>
        <v>1813.9719769978074</v>
      </c>
    </row>
    <row r="75" spans="1:19" x14ac:dyDescent="0.2">
      <c r="A75">
        <v>8</v>
      </c>
      <c r="B75" t="s">
        <v>32</v>
      </c>
      <c r="C75">
        <v>8</v>
      </c>
      <c r="D75" t="s">
        <v>33</v>
      </c>
      <c r="E75">
        <v>8</v>
      </c>
      <c r="F75">
        <v>1</v>
      </c>
      <c r="G75" t="s">
        <v>14</v>
      </c>
      <c r="H75">
        <v>28</v>
      </c>
      <c r="I75">
        <v>1E-3</v>
      </c>
      <c r="J75">
        <v>2028.73</v>
      </c>
      <c r="P75" t="s">
        <v>50</v>
      </c>
      <c r="Q75">
        <f>M102</f>
        <v>6164</v>
      </c>
    </row>
    <row r="76" spans="1:19" x14ac:dyDescent="0.2">
      <c r="A76">
        <v>9</v>
      </c>
      <c r="B76" t="s">
        <v>32</v>
      </c>
      <c r="C76">
        <v>9</v>
      </c>
      <c r="D76" t="s">
        <v>33</v>
      </c>
      <c r="E76">
        <v>9</v>
      </c>
      <c r="F76">
        <v>1</v>
      </c>
      <c r="G76" t="s">
        <v>14</v>
      </c>
      <c r="H76">
        <v>7</v>
      </c>
      <c r="I76">
        <v>2.9999999999999997E-4</v>
      </c>
      <c r="J76">
        <v>524.08000000000004</v>
      </c>
      <c r="P76" t="s">
        <v>51</v>
      </c>
      <c r="Q76">
        <f>M122</f>
        <v>4836</v>
      </c>
    </row>
    <row r="77" spans="1:19" x14ac:dyDescent="0.2">
      <c r="A77">
        <v>10</v>
      </c>
      <c r="B77" t="s">
        <v>32</v>
      </c>
      <c r="C77">
        <v>10</v>
      </c>
      <c r="D77" t="s">
        <v>33</v>
      </c>
      <c r="E77">
        <v>10</v>
      </c>
      <c r="F77">
        <v>1</v>
      </c>
      <c r="G77" t="s">
        <v>14</v>
      </c>
      <c r="H77">
        <v>79</v>
      </c>
      <c r="I77">
        <v>3.0000000000000001E-3</v>
      </c>
      <c r="J77">
        <v>5826.93</v>
      </c>
      <c r="L77" t="s">
        <v>21</v>
      </c>
      <c r="M77">
        <f>AVERAGE(H69+H81+H93+H105+H117)</f>
        <v>353</v>
      </c>
      <c r="O77" s="1">
        <v>0.1</v>
      </c>
      <c r="P77" t="s">
        <v>49</v>
      </c>
      <c r="Q77">
        <f>M87</f>
        <v>14264</v>
      </c>
      <c r="R77">
        <f>AVERAGE(Q77:Q79)</f>
        <v>12292.333333333334</v>
      </c>
      <c r="S77">
        <f>(STDEV(Q77:Q79))/(SQRT(COUNT(Q77:Q79)))</f>
        <v>1062.9572480166428</v>
      </c>
    </row>
    <row r="78" spans="1:19" x14ac:dyDescent="0.2">
      <c r="A78">
        <v>11</v>
      </c>
      <c r="B78" t="s">
        <v>32</v>
      </c>
      <c r="C78">
        <v>11</v>
      </c>
      <c r="D78" t="s">
        <v>33</v>
      </c>
      <c r="E78">
        <v>11</v>
      </c>
      <c r="F78">
        <v>1</v>
      </c>
      <c r="G78" t="s">
        <v>14</v>
      </c>
      <c r="H78">
        <v>961</v>
      </c>
      <c r="I78">
        <v>3.9E-2</v>
      </c>
      <c r="J78">
        <v>69564.259999999995</v>
      </c>
      <c r="P78" t="s">
        <v>50</v>
      </c>
      <c r="Q78">
        <f>M107</f>
        <v>10618</v>
      </c>
    </row>
    <row r="79" spans="1:19" x14ac:dyDescent="0.2">
      <c r="A79">
        <v>12</v>
      </c>
      <c r="B79" t="s">
        <v>32</v>
      </c>
      <c r="C79">
        <v>12</v>
      </c>
      <c r="D79" t="s">
        <v>33</v>
      </c>
      <c r="E79">
        <v>12</v>
      </c>
      <c r="F79">
        <v>1</v>
      </c>
      <c r="G79" t="s">
        <v>14</v>
      </c>
      <c r="H79">
        <v>2748</v>
      </c>
      <c r="I79">
        <v>0.112</v>
      </c>
      <c r="J79">
        <v>201407.4</v>
      </c>
      <c r="P79" t="s">
        <v>51</v>
      </c>
      <c r="Q79">
        <f>M127</f>
        <v>11995</v>
      </c>
    </row>
    <row r="80" spans="1:19" x14ac:dyDescent="0.2">
      <c r="A80">
        <v>13</v>
      </c>
      <c r="B80" t="s">
        <v>32</v>
      </c>
      <c r="C80">
        <v>13</v>
      </c>
      <c r="D80" t="s">
        <v>33</v>
      </c>
      <c r="E80">
        <v>1</v>
      </c>
      <c r="F80">
        <v>2</v>
      </c>
      <c r="G80" t="s">
        <v>14</v>
      </c>
      <c r="H80">
        <v>47</v>
      </c>
      <c r="I80">
        <v>2E-3</v>
      </c>
      <c r="J80">
        <v>3443.11</v>
      </c>
    </row>
    <row r="81" spans="1:13" x14ac:dyDescent="0.2">
      <c r="A81">
        <v>14</v>
      </c>
      <c r="B81" t="s">
        <v>32</v>
      </c>
      <c r="C81">
        <v>14</v>
      </c>
      <c r="D81" t="s">
        <v>33</v>
      </c>
      <c r="E81">
        <v>2</v>
      </c>
      <c r="F81">
        <v>2</v>
      </c>
      <c r="G81" t="s">
        <v>14</v>
      </c>
      <c r="H81">
        <v>22</v>
      </c>
      <c r="I81">
        <v>1E-3</v>
      </c>
      <c r="J81">
        <v>1495.67</v>
      </c>
    </row>
    <row r="82" spans="1:13" x14ac:dyDescent="0.2">
      <c r="A82">
        <v>15</v>
      </c>
      <c r="B82" t="s">
        <v>32</v>
      </c>
      <c r="C82">
        <v>15</v>
      </c>
      <c r="D82" t="s">
        <v>33</v>
      </c>
      <c r="E82">
        <v>3</v>
      </c>
      <c r="F82">
        <v>2</v>
      </c>
      <c r="G82" t="s">
        <v>14</v>
      </c>
      <c r="H82">
        <v>26</v>
      </c>
      <c r="I82">
        <v>1E-3</v>
      </c>
      <c r="J82">
        <v>1955.15</v>
      </c>
      <c r="L82" t="s">
        <v>29</v>
      </c>
      <c r="M82">
        <f>AVERAGE(H70+H82+H94+H106+H118)</f>
        <v>181</v>
      </c>
    </row>
    <row r="83" spans="1:13" x14ac:dyDescent="0.2">
      <c r="A83">
        <v>16</v>
      </c>
      <c r="B83" t="s">
        <v>32</v>
      </c>
      <c r="C83">
        <v>16</v>
      </c>
      <c r="D83" t="s">
        <v>33</v>
      </c>
      <c r="E83">
        <v>4</v>
      </c>
      <c r="F83">
        <v>2</v>
      </c>
      <c r="G83" t="s">
        <v>14</v>
      </c>
      <c r="H83">
        <v>3543</v>
      </c>
      <c r="I83">
        <v>0.14399999999999999</v>
      </c>
      <c r="J83">
        <v>257593.67</v>
      </c>
    </row>
    <row r="84" spans="1:13" x14ac:dyDescent="0.2">
      <c r="A84">
        <v>17</v>
      </c>
      <c r="B84" t="s">
        <v>32</v>
      </c>
      <c r="C84">
        <v>17</v>
      </c>
      <c r="D84" t="s">
        <v>33</v>
      </c>
      <c r="E84">
        <v>5</v>
      </c>
      <c r="F84">
        <v>2</v>
      </c>
      <c r="G84" t="s">
        <v>14</v>
      </c>
      <c r="H84">
        <v>2218</v>
      </c>
      <c r="I84">
        <v>0.09</v>
      </c>
      <c r="J84">
        <v>161891.63</v>
      </c>
    </row>
    <row r="85" spans="1:13" x14ac:dyDescent="0.2">
      <c r="A85">
        <v>18</v>
      </c>
      <c r="B85" t="s">
        <v>32</v>
      </c>
      <c r="C85">
        <v>18</v>
      </c>
      <c r="D85" t="s">
        <v>33</v>
      </c>
      <c r="E85">
        <v>6</v>
      </c>
      <c r="F85">
        <v>2</v>
      </c>
      <c r="G85" t="s">
        <v>14</v>
      </c>
      <c r="H85">
        <v>1162</v>
      </c>
      <c r="I85">
        <v>4.7E-2</v>
      </c>
      <c r="J85">
        <v>83973.73</v>
      </c>
    </row>
    <row r="86" spans="1:13" x14ac:dyDescent="0.2">
      <c r="A86">
        <v>19</v>
      </c>
      <c r="B86" t="s">
        <v>32</v>
      </c>
      <c r="C86">
        <v>19</v>
      </c>
      <c r="D86" t="s">
        <v>33</v>
      </c>
      <c r="E86">
        <v>7</v>
      </c>
      <c r="F86">
        <v>2</v>
      </c>
      <c r="G86" t="s">
        <v>14</v>
      </c>
      <c r="H86">
        <v>122</v>
      </c>
      <c r="I86">
        <v>5.0000000000000001E-3</v>
      </c>
      <c r="J86">
        <v>8895.7000000000007</v>
      </c>
    </row>
    <row r="87" spans="1:13" x14ac:dyDescent="0.2">
      <c r="A87">
        <v>20</v>
      </c>
      <c r="B87" t="s">
        <v>32</v>
      </c>
      <c r="C87">
        <v>20</v>
      </c>
      <c r="D87" t="s">
        <v>33</v>
      </c>
      <c r="E87">
        <v>8</v>
      </c>
      <c r="F87">
        <v>2</v>
      </c>
      <c r="G87" t="s">
        <v>14</v>
      </c>
      <c r="H87">
        <v>44</v>
      </c>
      <c r="I87">
        <v>2E-3</v>
      </c>
      <c r="J87">
        <v>3059.35</v>
      </c>
      <c r="L87" t="s">
        <v>22</v>
      </c>
      <c r="M87">
        <f>AVERAGE(H71+H83+H95+H107+H119)</f>
        <v>14264</v>
      </c>
    </row>
    <row r="88" spans="1:13" x14ac:dyDescent="0.2">
      <c r="A88">
        <v>21</v>
      </c>
      <c r="B88" t="s">
        <v>32</v>
      </c>
      <c r="C88">
        <v>21</v>
      </c>
      <c r="D88" t="s">
        <v>33</v>
      </c>
      <c r="E88">
        <v>9</v>
      </c>
      <c r="F88">
        <v>2</v>
      </c>
      <c r="G88" t="s">
        <v>14</v>
      </c>
      <c r="H88">
        <v>20</v>
      </c>
      <c r="I88">
        <v>1E-3</v>
      </c>
      <c r="J88">
        <v>1464.01</v>
      </c>
    </row>
    <row r="89" spans="1:13" x14ac:dyDescent="0.2">
      <c r="A89">
        <v>22</v>
      </c>
      <c r="B89" t="s">
        <v>32</v>
      </c>
      <c r="C89">
        <v>22</v>
      </c>
      <c r="D89" t="s">
        <v>33</v>
      </c>
      <c r="E89">
        <v>10</v>
      </c>
      <c r="F89">
        <v>2</v>
      </c>
      <c r="G89" t="s">
        <v>14</v>
      </c>
      <c r="H89">
        <v>183</v>
      </c>
      <c r="I89">
        <v>8.0000000000000002E-3</v>
      </c>
      <c r="J89">
        <v>13474.68</v>
      </c>
    </row>
    <row r="90" spans="1:13" x14ac:dyDescent="0.2">
      <c r="A90">
        <v>23</v>
      </c>
      <c r="B90" t="s">
        <v>32</v>
      </c>
      <c r="C90">
        <v>23</v>
      </c>
      <c r="D90" t="s">
        <v>33</v>
      </c>
      <c r="E90">
        <v>11</v>
      </c>
      <c r="F90">
        <v>2</v>
      </c>
      <c r="G90" t="s">
        <v>14</v>
      </c>
      <c r="H90">
        <v>866</v>
      </c>
      <c r="I90">
        <v>3.5000000000000003E-2</v>
      </c>
      <c r="J90">
        <v>62638.25</v>
      </c>
    </row>
    <row r="91" spans="1:13" x14ac:dyDescent="0.2">
      <c r="A91">
        <v>24</v>
      </c>
      <c r="B91" t="s">
        <v>32</v>
      </c>
      <c r="C91">
        <v>24</v>
      </c>
      <c r="D91" t="s">
        <v>33</v>
      </c>
      <c r="E91">
        <v>12</v>
      </c>
      <c r="F91">
        <v>2</v>
      </c>
      <c r="G91" t="s">
        <v>14</v>
      </c>
      <c r="H91">
        <v>2792</v>
      </c>
      <c r="I91">
        <v>0.114</v>
      </c>
      <c r="J91">
        <v>204879.6</v>
      </c>
    </row>
    <row r="92" spans="1:13" x14ac:dyDescent="0.2">
      <c r="A92">
        <v>25</v>
      </c>
      <c r="B92" t="s">
        <v>32</v>
      </c>
      <c r="C92">
        <v>25</v>
      </c>
      <c r="D92" t="s">
        <v>33</v>
      </c>
      <c r="E92">
        <v>1</v>
      </c>
      <c r="F92">
        <v>3</v>
      </c>
      <c r="G92" t="s">
        <v>14</v>
      </c>
      <c r="H92">
        <v>63</v>
      </c>
      <c r="I92">
        <v>3.0000000000000001E-3</v>
      </c>
      <c r="J92">
        <v>4624.75</v>
      </c>
      <c r="L92" t="s">
        <v>23</v>
      </c>
      <c r="M92">
        <f>H75+H87+H99+H111+H123</f>
        <v>153</v>
      </c>
    </row>
    <row r="93" spans="1:13" x14ac:dyDescent="0.2">
      <c r="A93">
        <v>26</v>
      </c>
      <c r="B93" t="s">
        <v>32</v>
      </c>
      <c r="C93">
        <v>26</v>
      </c>
      <c r="D93" t="s">
        <v>33</v>
      </c>
      <c r="E93">
        <v>2</v>
      </c>
      <c r="F93">
        <v>3</v>
      </c>
      <c r="G93" t="s">
        <v>14</v>
      </c>
      <c r="H93">
        <v>89</v>
      </c>
      <c r="I93">
        <v>4.0000000000000001E-3</v>
      </c>
      <c r="J93">
        <v>6409.2</v>
      </c>
    </row>
    <row r="94" spans="1:13" x14ac:dyDescent="0.2">
      <c r="A94">
        <v>27</v>
      </c>
      <c r="B94" t="s">
        <v>32</v>
      </c>
      <c r="C94">
        <v>27</v>
      </c>
      <c r="D94" t="s">
        <v>33</v>
      </c>
      <c r="E94">
        <v>3</v>
      </c>
      <c r="F94">
        <v>3</v>
      </c>
      <c r="G94" t="s">
        <v>14</v>
      </c>
      <c r="H94">
        <v>55</v>
      </c>
      <c r="I94">
        <v>2E-3</v>
      </c>
      <c r="J94">
        <v>4115.6499999999996</v>
      </c>
    </row>
    <row r="95" spans="1:13" x14ac:dyDescent="0.2">
      <c r="A95">
        <v>28</v>
      </c>
      <c r="B95" t="s">
        <v>32</v>
      </c>
      <c r="C95">
        <v>28</v>
      </c>
      <c r="D95" t="s">
        <v>33</v>
      </c>
      <c r="E95">
        <v>4</v>
      </c>
      <c r="F95">
        <v>3</v>
      </c>
      <c r="G95" t="s">
        <v>14</v>
      </c>
      <c r="H95">
        <v>2055</v>
      </c>
      <c r="I95">
        <v>8.3000000000000004E-2</v>
      </c>
      <c r="J95">
        <v>148887.13</v>
      </c>
    </row>
    <row r="96" spans="1:13" x14ac:dyDescent="0.2">
      <c r="A96">
        <v>29</v>
      </c>
      <c r="B96" t="s">
        <v>32</v>
      </c>
      <c r="C96">
        <v>29</v>
      </c>
      <c r="D96" t="s">
        <v>33</v>
      </c>
      <c r="E96">
        <v>5</v>
      </c>
      <c r="F96">
        <v>3</v>
      </c>
      <c r="G96" t="s">
        <v>14</v>
      </c>
      <c r="H96">
        <v>3121</v>
      </c>
      <c r="I96">
        <v>0.128</v>
      </c>
      <c r="J96">
        <v>229217.53</v>
      </c>
    </row>
    <row r="97" spans="1:13" x14ac:dyDescent="0.2">
      <c r="A97">
        <v>30</v>
      </c>
      <c r="B97" t="s">
        <v>32</v>
      </c>
      <c r="C97">
        <v>30</v>
      </c>
      <c r="D97" t="s">
        <v>33</v>
      </c>
      <c r="E97">
        <v>6</v>
      </c>
      <c r="F97">
        <v>3</v>
      </c>
      <c r="G97" t="s">
        <v>14</v>
      </c>
      <c r="H97">
        <v>1731</v>
      </c>
      <c r="I97">
        <v>7.0000000000000007E-2</v>
      </c>
      <c r="J97">
        <v>124873.49</v>
      </c>
      <c r="L97" t="s">
        <v>24</v>
      </c>
      <c r="M97">
        <f>AVERAGE(H75+H87+H99+H111+H123)</f>
        <v>153</v>
      </c>
    </row>
    <row r="98" spans="1:13" x14ac:dyDescent="0.2">
      <c r="A98">
        <v>31</v>
      </c>
      <c r="B98" t="s">
        <v>32</v>
      </c>
      <c r="C98">
        <v>31</v>
      </c>
      <c r="D98" t="s">
        <v>33</v>
      </c>
      <c r="E98">
        <v>7</v>
      </c>
      <c r="F98">
        <v>3</v>
      </c>
      <c r="G98" t="s">
        <v>14</v>
      </c>
      <c r="H98">
        <v>125</v>
      </c>
      <c r="I98">
        <v>5.0000000000000001E-3</v>
      </c>
      <c r="J98">
        <v>9104.48</v>
      </c>
    </row>
    <row r="99" spans="1:13" x14ac:dyDescent="0.2">
      <c r="A99">
        <v>32</v>
      </c>
      <c r="B99" t="s">
        <v>32</v>
      </c>
      <c r="C99">
        <v>32</v>
      </c>
      <c r="D99" t="s">
        <v>33</v>
      </c>
      <c r="E99">
        <v>8</v>
      </c>
      <c r="F99">
        <v>3</v>
      </c>
      <c r="G99" t="s">
        <v>14</v>
      </c>
      <c r="H99">
        <v>15</v>
      </c>
      <c r="I99">
        <v>1E-3</v>
      </c>
      <c r="J99">
        <v>1101.6400000000001</v>
      </c>
    </row>
    <row r="100" spans="1:13" x14ac:dyDescent="0.2">
      <c r="A100">
        <v>33</v>
      </c>
      <c r="B100" t="s">
        <v>32</v>
      </c>
      <c r="C100">
        <v>33</v>
      </c>
      <c r="D100" t="s">
        <v>33</v>
      </c>
      <c r="E100">
        <v>9</v>
      </c>
      <c r="F100">
        <v>3</v>
      </c>
      <c r="G100" t="s">
        <v>14</v>
      </c>
      <c r="H100">
        <v>17</v>
      </c>
      <c r="I100">
        <v>1E-3</v>
      </c>
      <c r="J100">
        <v>1229.1300000000001</v>
      </c>
    </row>
    <row r="101" spans="1:13" x14ac:dyDescent="0.2">
      <c r="A101">
        <v>34</v>
      </c>
      <c r="B101" t="s">
        <v>32</v>
      </c>
      <c r="C101">
        <v>34</v>
      </c>
      <c r="D101" t="s">
        <v>33</v>
      </c>
      <c r="E101">
        <v>10</v>
      </c>
      <c r="F101">
        <v>3</v>
      </c>
      <c r="G101" t="s">
        <v>14</v>
      </c>
      <c r="H101">
        <v>137</v>
      </c>
      <c r="I101">
        <v>6.0000000000000001E-3</v>
      </c>
      <c r="J101">
        <v>9963.9699999999993</v>
      </c>
    </row>
    <row r="102" spans="1:13" x14ac:dyDescent="0.2">
      <c r="A102">
        <v>35</v>
      </c>
      <c r="B102" t="s">
        <v>32</v>
      </c>
      <c r="C102">
        <v>35</v>
      </c>
      <c r="D102" t="s">
        <v>33</v>
      </c>
      <c r="E102">
        <v>11</v>
      </c>
      <c r="F102">
        <v>3</v>
      </c>
      <c r="G102" t="s">
        <v>14</v>
      </c>
      <c r="H102">
        <v>1421</v>
      </c>
      <c r="I102">
        <v>5.7000000000000002E-2</v>
      </c>
      <c r="J102">
        <v>102411.13</v>
      </c>
      <c r="L102" t="s">
        <v>30</v>
      </c>
      <c r="M102">
        <f>AVERAGE(H85+H97+H109+H121)</f>
        <v>6164</v>
      </c>
    </row>
    <row r="103" spans="1:13" x14ac:dyDescent="0.2">
      <c r="A103">
        <v>36</v>
      </c>
      <c r="B103" t="s">
        <v>32</v>
      </c>
      <c r="C103">
        <v>36</v>
      </c>
      <c r="D103" t="s">
        <v>33</v>
      </c>
      <c r="E103">
        <v>12</v>
      </c>
      <c r="F103">
        <v>3</v>
      </c>
      <c r="G103" t="s">
        <v>14</v>
      </c>
      <c r="H103">
        <v>2085</v>
      </c>
      <c r="I103">
        <v>8.5000000000000006E-2</v>
      </c>
      <c r="J103">
        <v>151975.15</v>
      </c>
    </row>
    <row r="104" spans="1:13" x14ac:dyDescent="0.2">
      <c r="A104">
        <v>37</v>
      </c>
      <c r="B104" t="s">
        <v>32</v>
      </c>
      <c r="C104">
        <v>37</v>
      </c>
      <c r="D104" t="s">
        <v>33</v>
      </c>
      <c r="E104">
        <v>1</v>
      </c>
      <c r="F104">
        <v>4</v>
      </c>
      <c r="G104" t="s">
        <v>14</v>
      </c>
      <c r="H104">
        <v>0</v>
      </c>
      <c r="I104">
        <v>0</v>
      </c>
      <c r="J104">
        <v>0</v>
      </c>
    </row>
    <row r="105" spans="1:13" x14ac:dyDescent="0.2">
      <c r="A105">
        <v>38</v>
      </c>
      <c r="B105" t="s">
        <v>32</v>
      </c>
      <c r="C105">
        <v>38</v>
      </c>
      <c r="D105" t="s">
        <v>33</v>
      </c>
      <c r="E105">
        <v>2</v>
      </c>
      <c r="F105">
        <v>4</v>
      </c>
      <c r="G105" t="s">
        <v>14</v>
      </c>
      <c r="H105">
        <v>85</v>
      </c>
      <c r="I105">
        <v>3.0000000000000001E-3</v>
      </c>
      <c r="J105">
        <v>6203.84</v>
      </c>
    </row>
    <row r="106" spans="1:13" x14ac:dyDescent="0.2">
      <c r="A106">
        <v>39</v>
      </c>
      <c r="B106" t="s">
        <v>32</v>
      </c>
      <c r="C106">
        <v>39</v>
      </c>
      <c r="D106" t="s">
        <v>33</v>
      </c>
      <c r="E106">
        <v>3</v>
      </c>
      <c r="F106">
        <v>4</v>
      </c>
      <c r="G106" t="s">
        <v>14</v>
      </c>
      <c r="H106">
        <v>19</v>
      </c>
      <c r="I106">
        <v>1E-3</v>
      </c>
      <c r="J106">
        <v>1309.1300000000001</v>
      </c>
    </row>
    <row r="107" spans="1:13" x14ac:dyDescent="0.2">
      <c r="A107">
        <v>40</v>
      </c>
      <c r="B107" t="s">
        <v>32</v>
      </c>
      <c r="C107">
        <v>40</v>
      </c>
      <c r="D107" t="s">
        <v>33</v>
      </c>
      <c r="E107">
        <v>4</v>
      </c>
      <c r="F107">
        <v>4</v>
      </c>
      <c r="G107" t="s">
        <v>14</v>
      </c>
      <c r="H107">
        <v>2331</v>
      </c>
      <c r="I107">
        <v>9.2999999999999999E-2</v>
      </c>
      <c r="J107">
        <v>167159.4</v>
      </c>
      <c r="L107" t="s">
        <v>31</v>
      </c>
      <c r="M107">
        <f>AVERAGE(H72+H84+H96+H108+H120)</f>
        <v>10618</v>
      </c>
    </row>
    <row r="108" spans="1:13" x14ac:dyDescent="0.2">
      <c r="A108">
        <v>41</v>
      </c>
      <c r="B108" t="s">
        <v>32</v>
      </c>
      <c r="C108">
        <v>41</v>
      </c>
      <c r="D108" t="s">
        <v>33</v>
      </c>
      <c r="E108">
        <v>5</v>
      </c>
      <c r="F108">
        <v>4</v>
      </c>
      <c r="G108" t="s">
        <v>14</v>
      </c>
      <c r="H108">
        <v>2476</v>
      </c>
      <c r="I108">
        <v>0.1</v>
      </c>
      <c r="J108">
        <v>180319.63</v>
      </c>
    </row>
    <row r="109" spans="1:13" x14ac:dyDescent="0.2">
      <c r="A109">
        <v>42</v>
      </c>
      <c r="B109" t="s">
        <v>32</v>
      </c>
      <c r="C109">
        <v>42</v>
      </c>
      <c r="D109" t="s">
        <v>33</v>
      </c>
      <c r="E109">
        <v>6</v>
      </c>
      <c r="F109">
        <v>4</v>
      </c>
      <c r="G109" t="s">
        <v>14</v>
      </c>
      <c r="H109">
        <v>1897</v>
      </c>
      <c r="I109">
        <v>7.5999999999999998E-2</v>
      </c>
      <c r="J109">
        <v>136835.39000000001</v>
      </c>
    </row>
    <row r="110" spans="1:13" x14ac:dyDescent="0.2">
      <c r="A110">
        <v>43</v>
      </c>
      <c r="B110" t="s">
        <v>32</v>
      </c>
      <c r="C110">
        <v>43</v>
      </c>
      <c r="D110" t="s">
        <v>33</v>
      </c>
      <c r="E110">
        <v>7</v>
      </c>
      <c r="F110">
        <v>4</v>
      </c>
      <c r="G110" t="s">
        <v>14</v>
      </c>
      <c r="H110">
        <v>72</v>
      </c>
      <c r="I110">
        <v>3.0000000000000001E-3</v>
      </c>
      <c r="J110">
        <v>5362.32</v>
      </c>
    </row>
    <row r="111" spans="1:13" x14ac:dyDescent="0.2">
      <c r="A111">
        <v>44</v>
      </c>
      <c r="B111" t="s">
        <v>32</v>
      </c>
      <c r="C111">
        <v>44</v>
      </c>
      <c r="D111" t="s">
        <v>33</v>
      </c>
      <c r="E111">
        <v>8</v>
      </c>
      <c r="F111">
        <v>4</v>
      </c>
      <c r="G111" t="s">
        <v>14</v>
      </c>
      <c r="H111">
        <v>20</v>
      </c>
      <c r="I111">
        <v>1E-3</v>
      </c>
      <c r="J111">
        <v>1363.47</v>
      </c>
    </row>
    <row r="112" spans="1:13" x14ac:dyDescent="0.2">
      <c r="A112">
        <v>45</v>
      </c>
      <c r="B112" t="s">
        <v>32</v>
      </c>
      <c r="C112">
        <v>45</v>
      </c>
      <c r="D112" t="s">
        <v>33</v>
      </c>
      <c r="E112">
        <v>9</v>
      </c>
      <c r="F112">
        <v>4</v>
      </c>
      <c r="G112" t="s">
        <v>14</v>
      </c>
      <c r="H112">
        <v>71</v>
      </c>
      <c r="I112">
        <v>3.0000000000000001E-3</v>
      </c>
      <c r="J112">
        <v>5165.5200000000004</v>
      </c>
      <c r="L112" t="s">
        <v>25</v>
      </c>
      <c r="M112">
        <f>AVERAGE(H76+H88+H100+H112)</f>
        <v>115</v>
      </c>
    </row>
    <row r="113" spans="1:13" x14ac:dyDescent="0.2">
      <c r="A113">
        <v>46</v>
      </c>
      <c r="B113" t="s">
        <v>32</v>
      </c>
      <c r="C113">
        <v>46</v>
      </c>
      <c r="D113" t="s">
        <v>33</v>
      </c>
      <c r="E113">
        <v>10</v>
      </c>
      <c r="F113">
        <v>4</v>
      </c>
      <c r="G113" t="s">
        <v>14</v>
      </c>
      <c r="H113">
        <v>211</v>
      </c>
      <c r="I113">
        <v>8.9999999999999993E-3</v>
      </c>
      <c r="J113">
        <v>15543.2</v>
      </c>
    </row>
    <row r="114" spans="1:13" x14ac:dyDescent="0.2">
      <c r="A114">
        <v>47</v>
      </c>
      <c r="B114" t="s">
        <v>32</v>
      </c>
      <c r="C114">
        <v>47</v>
      </c>
      <c r="D114" t="s">
        <v>33</v>
      </c>
      <c r="E114">
        <v>11</v>
      </c>
      <c r="F114">
        <v>4</v>
      </c>
      <c r="G114" t="s">
        <v>14</v>
      </c>
      <c r="H114">
        <v>1588</v>
      </c>
      <c r="I114">
        <v>6.4000000000000001E-2</v>
      </c>
      <c r="J114">
        <v>115057.55</v>
      </c>
    </row>
    <row r="115" spans="1:13" x14ac:dyDescent="0.2">
      <c r="A115">
        <v>48</v>
      </c>
      <c r="B115" t="s">
        <v>32</v>
      </c>
      <c r="C115">
        <v>48</v>
      </c>
      <c r="D115" t="s">
        <v>33</v>
      </c>
      <c r="E115">
        <v>12</v>
      </c>
      <c r="F115">
        <v>4</v>
      </c>
      <c r="G115" t="s">
        <v>14</v>
      </c>
      <c r="H115">
        <v>2609</v>
      </c>
      <c r="I115">
        <v>0.105</v>
      </c>
      <c r="J115">
        <v>189193.08</v>
      </c>
    </row>
    <row r="116" spans="1:13" x14ac:dyDescent="0.2">
      <c r="A116">
        <v>49</v>
      </c>
      <c r="B116" t="s">
        <v>32</v>
      </c>
      <c r="C116">
        <v>49</v>
      </c>
      <c r="D116" t="s">
        <v>33</v>
      </c>
      <c r="E116">
        <v>1</v>
      </c>
      <c r="F116">
        <v>5</v>
      </c>
      <c r="G116" t="s">
        <v>14</v>
      </c>
      <c r="H116">
        <v>82</v>
      </c>
      <c r="I116">
        <v>3.0000000000000001E-3</v>
      </c>
      <c r="J116">
        <v>5825.65</v>
      </c>
    </row>
    <row r="117" spans="1:13" x14ac:dyDescent="0.2">
      <c r="A117">
        <v>50</v>
      </c>
      <c r="B117" t="s">
        <v>32</v>
      </c>
      <c r="C117">
        <v>50</v>
      </c>
      <c r="D117" t="s">
        <v>33</v>
      </c>
      <c r="E117">
        <v>2</v>
      </c>
      <c r="F117">
        <v>5</v>
      </c>
      <c r="G117" t="s">
        <v>14</v>
      </c>
      <c r="H117">
        <v>78</v>
      </c>
      <c r="I117">
        <v>3.0000000000000001E-3</v>
      </c>
      <c r="J117">
        <v>5604.89</v>
      </c>
      <c r="L117" t="s">
        <v>26</v>
      </c>
      <c r="M117">
        <f>AVERAGE(H77+H89+H101+H113+H125)</f>
        <v>691</v>
      </c>
    </row>
    <row r="118" spans="1:13" x14ac:dyDescent="0.2">
      <c r="A118">
        <v>51</v>
      </c>
      <c r="B118" t="s">
        <v>32</v>
      </c>
      <c r="C118">
        <v>51</v>
      </c>
      <c r="D118" t="s">
        <v>33</v>
      </c>
      <c r="E118">
        <v>3</v>
      </c>
      <c r="F118">
        <v>5</v>
      </c>
      <c r="G118" t="s">
        <v>14</v>
      </c>
      <c r="H118">
        <v>53</v>
      </c>
      <c r="I118">
        <v>2E-3</v>
      </c>
      <c r="J118">
        <v>3911.15</v>
      </c>
    </row>
    <row r="119" spans="1:13" x14ac:dyDescent="0.2">
      <c r="A119">
        <v>52</v>
      </c>
      <c r="B119" t="s">
        <v>32</v>
      </c>
      <c r="C119">
        <v>52</v>
      </c>
      <c r="D119" t="s">
        <v>33</v>
      </c>
      <c r="E119">
        <v>4</v>
      </c>
      <c r="F119">
        <v>5</v>
      </c>
      <c r="G119" t="s">
        <v>14</v>
      </c>
      <c r="H119">
        <v>395</v>
      </c>
      <c r="I119">
        <v>1.6E-2</v>
      </c>
      <c r="J119">
        <v>28648.23</v>
      </c>
    </row>
    <row r="120" spans="1:13" x14ac:dyDescent="0.2">
      <c r="A120">
        <v>53</v>
      </c>
      <c r="B120" t="s">
        <v>32</v>
      </c>
      <c r="C120">
        <v>53</v>
      </c>
      <c r="D120" t="s">
        <v>33</v>
      </c>
      <c r="E120">
        <v>5</v>
      </c>
      <c r="F120">
        <v>5</v>
      </c>
      <c r="G120" t="s">
        <v>14</v>
      </c>
      <c r="H120">
        <v>1015</v>
      </c>
      <c r="I120">
        <v>4.1000000000000002E-2</v>
      </c>
      <c r="J120">
        <v>73466.850000000006</v>
      </c>
    </row>
    <row r="121" spans="1:13" x14ac:dyDescent="0.2">
      <c r="A121">
        <v>54</v>
      </c>
      <c r="B121" t="s">
        <v>32</v>
      </c>
      <c r="C121">
        <v>54</v>
      </c>
      <c r="D121" t="s">
        <v>33</v>
      </c>
      <c r="E121">
        <v>6</v>
      </c>
      <c r="F121">
        <v>5</v>
      </c>
      <c r="G121" t="s">
        <v>14</v>
      </c>
      <c r="H121">
        <v>1374</v>
      </c>
      <c r="I121">
        <v>5.5E-2</v>
      </c>
      <c r="J121">
        <v>97883.92</v>
      </c>
    </row>
    <row r="122" spans="1:13" x14ac:dyDescent="0.2">
      <c r="A122">
        <v>55</v>
      </c>
      <c r="B122" t="s">
        <v>32</v>
      </c>
      <c r="C122">
        <v>55</v>
      </c>
      <c r="D122" t="s">
        <v>33</v>
      </c>
      <c r="E122">
        <v>7</v>
      </c>
      <c r="F122">
        <v>5</v>
      </c>
      <c r="G122" t="s">
        <v>14</v>
      </c>
      <c r="H122">
        <v>47</v>
      </c>
      <c r="I122">
        <v>2E-3</v>
      </c>
      <c r="J122">
        <v>3345.99</v>
      </c>
      <c r="L122" t="s">
        <v>27</v>
      </c>
      <c r="M122">
        <f>AVERAGE(H78+H90+H102+H114)</f>
        <v>4836</v>
      </c>
    </row>
    <row r="123" spans="1:13" x14ac:dyDescent="0.2">
      <c r="A123">
        <v>56</v>
      </c>
      <c r="B123" t="s">
        <v>32</v>
      </c>
      <c r="C123">
        <v>56</v>
      </c>
      <c r="D123" t="s">
        <v>33</v>
      </c>
      <c r="E123">
        <v>8</v>
      </c>
      <c r="F123">
        <v>5</v>
      </c>
      <c r="G123" t="s">
        <v>14</v>
      </c>
      <c r="H123">
        <v>46</v>
      </c>
      <c r="I123">
        <v>2E-3</v>
      </c>
      <c r="J123">
        <v>3310.06</v>
      </c>
    </row>
    <row r="124" spans="1:13" x14ac:dyDescent="0.2">
      <c r="A124">
        <v>57</v>
      </c>
      <c r="B124" t="s">
        <v>32</v>
      </c>
      <c r="C124">
        <v>57</v>
      </c>
      <c r="D124" t="s">
        <v>33</v>
      </c>
      <c r="E124">
        <v>9</v>
      </c>
      <c r="F124">
        <v>5</v>
      </c>
      <c r="G124" t="s">
        <v>14</v>
      </c>
      <c r="H124">
        <v>46</v>
      </c>
      <c r="I124">
        <v>2E-3</v>
      </c>
      <c r="J124">
        <v>3377.23</v>
      </c>
    </row>
    <row r="125" spans="1:13" x14ac:dyDescent="0.2">
      <c r="A125">
        <v>58</v>
      </c>
      <c r="B125" t="s">
        <v>32</v>
      </c>
      <c r="C125">
        <v>58</v>
      </c>
      <c r="D125" t="s">
        <v>33</v>
      </c>
      <c r="E125">
        <v>10</v>
      </c>
      <c r="F125">
        <v>5</v>
      </c>
      <c r="G125" t="s">
        <v>14</v>
      </c>
      <c r="H125">
        <v>81</v>
      </c>
      <c r="I125">
        <v>3.0000000000000001E-3</v>
      </c>
      <c r="J125">
        <v>5847.04</v>
      </c>
    </row>
    <row r="126" spans="1:13" x14ac:dyDescent="0.2">
      <c r="A126">
        <v>59</v>
      </c>
      <c r="B126" t="s">
        <v>32</v>
      </c>
      <c r="C126">
        <v>59</v>
      </c>
      <c r="D126" t="s">
        <v>33</v>
      </c>
      <c r="E126">
        <v>11</v>
      </c>
      <c r="F126">
        <v>5</v>
      </c>
      <c r="G126" t="s">
        <v>14</v>
      </c>
      <c r="H126">
        <v>380</v>
      </c>
      <c r="I126">
        <v>1.6E-2</v>
      </c>
      <c r="J126">
        <v>28052.71</v>
      </c>
    </row>
    <row r="127" spans="1:13" x14ac:dyDescent="0.2">
      <c r="A127">
        <v>60</v>
      </c>
      <c r="B127" t="s">
        <v>32</v>
      </c>
      <c r="C127">
        <v>60</v>
      </c>
      <c r="D127" t="s">
        <v>33</v>
      </c>
      <c r="E127">
        <v>12</v>
      </c>
      <c r="F127">
        <v>5</v>
      </c>
      <c r="G127" t="s">
        <v>14</v>
      </c>
      <c r="H127">
        <v>1761</v>
      </c>
      <c r="I127">
        <v>7.0999999999999994E-2</v>
      </c>
      <c r="J127">
        <v>127676.58</v>
      </c>
      <c r="L127" t="s">
        <v>28</v>
      </c>
      <c r="M127">
        <f>AVERAGE(H79+H91+H103+H115+H127)</f>
        <v>11995</v>
      </c>
    </row>
    <row r="128" spans="1:13" x14ac:dyDescent="0.2">
      <c r="A128" t="s">
        <v>15</v>
      </c>
      <c r="B128" t="s">
        <v>16</v>
      </c>
      <c r="C128" t="s">
        <v>17</v>
      </c>
      <c r="D128" t="s">
        <v>18</v>
      </c>
      <c r="E128" t="s">
        <v>19</v>
      </c>
    </row>
    <row r="129" spans="1:5" x14ac:dyDescent="0.2">
      <c r="A129" t="s">
        <v>7</v>
      </c>
      <c r="B129">
        <v>870.17</v>
      </c>
      <c r="C129">
        <v>1196.6600000000001</v>
      </c>
      <c r="D129">
        <v>0</v>
      </c>
      <c r="E129">
        <v>5940</v>
      </c>
    </row>
    <row r="130" spans="1:5" x14ac:dyDescent="0.2">
      <c r="A130" t="s">
        <v>8</v>
      </c>
      <c r="B130">
        <v>3.5000000000000003E-2</v>
      </c>
      <c r="C130">
        <v>4.9000000000000002E-2</v>
      </c>
      <c r="D130">
        <v>0</v>
      </c>
      <c r="E130">
        <v>0.24399999999999999</v>
      </c>
    </row>
    <row r="131" spans="1:5" x14ac:dyDescent="0.2">
      <c r="A131" t="s">
        <v>9</v>
      </c>
      <c r="B131">
        <v>63280.38</v>
      </c>
      <c r="C131">
        <v>87467.44</v>
      </c>
      <c r="D131">
        <v>0</v>
      </c>
      <c r="E131">
        <v>437858.53</v>
      </c>
    </row>
    <row r="132" spans="1:5" x14ac:dyDescent="0.2">
      <c r="A132" t="s">
        <v>10</v>
      </c>
      <c r="B132">
        <v>1112</v>
      </c>
      <c r="C132">
        <v>29583.72</v>
      </c>
      <c r="D132">
        <v>-46318.6</v>
      </c>
      <c r="E132">
        <v>46504.1</v>
      </c>
    </row>
    <row r="133" spans="1:5" x14ac:dyDescent="0.2">
      <c r="A133" t="s">
        <v>11</v>
      </c>
      <c r="B133">
        <v>-993.3</v>
      </c>
      <c r="C133">
        <v>21397.93</v>
      </c>
      <c r="D133">
        <v>-30850.400000000001</v>
      </c>
      <c r="E133">
        <v>28570</v>
      </c>
    </row>
  </sheetData>
  <phoneticPr fontId="2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Field Meas.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wanglabscope</dc:creator>
  <cp:lastModifiedBy>Julie Trolle</cp:lastModifiedBy>
  <dcterms:created xsi:type="dcterms:W3CDTF">2018-02-28T19:47:40Z</dcterms:created>
  <dcterms:modified xsi:type="dcterms:W3CDTF">2022-07-29T18:37:49Z</dcterms:modified>
</cp:coreProperties>
</file>